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 name="Sheet3" sheetId="4" r:id="rId7"/>
  </sheets>
</workbook>
</file>

<file path=xl/sharedStrings.xml><?xml version="1.0" encoding="utf-8"?>
<sst xmlns="http://schemas.openxmlformats.org/spreadsheetml/2006/main" uniqueCount="66">
  <si>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</si>
  <si>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</si>
  <si>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</si>
  <si>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</si>
  <si>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</si>
  <si>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</si>
  <si>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(Loan Officer Name)</t>
  </si>
  <si>
    <t>(Title)</t>
  </si>
  <si>
    <t>(Your Company Logo Here)</t>
  </si>
  <si>
    <t xml:space="preserve">Cell: </t>
  </si>
  <si>
    <t xml:space="preserve">Office: </t>
  </si>
  <si>
    <t xml:space="preserve">Email: </t>
  </si>
  <si>
    <t xml:space="preserve">Company NMLS #: </t>
  </si>
  <si>
    <t>Company Name:</t>
  </si>
  <si>
    <t>Personal NMLS #:</t>
  </si>
  <si>
    <t>Address:</t>
  </si>
  <si>
    <t xml:space="preserve">State Lic. #: </t>
  </si>
  <si>
    <t>City/St/Zip:</t>
  </si>
  <si>
    <t>Only enter info in tan shaded area.</t>
  </si>
  <si>
    <t>Results are in Green area.</t>
  </si>
  <si>
    <t>Clients Name:</t>
  </si>
  <si>
    <t>Home Ins. / Year</t>
  </si>
  <si>
    <t>Property Address:</t>
  </si>
  <si>
    <t>Sales Price / Market Value</t>
  </si>
  <si>
    <t>Prop Tax Per Year</t>
  </si>
  <si>
    <t>CURRENT HOME NET CASH OUT ESTIMATE</t>
  </si>
  <si>
    <t>Sale of</t>
  </si>
  <si>
    <t>Monthly P&amp;I</t>
  </si>
  <si>
    <t>Lender</t>
  </si>
  <si>
    <t>LTV / CLTV</t>
  </si>
  <si>
    <t>Existing Home</t>
  </si>
  <si>
    <t xml:space="preserve">Payment </t>
  </si>
  <si>
    <t>Fees</t>
  </si>
  <si>
    <t>1st Loan Amount</t>
  </si>
  <si>
    <t>1st. Mo Pay P &amp; I or I/O</t>
  </si>
  <si>
    <t>Current Home Sales Price</t>
  </si>
  <si>
    <t>Present Loan Balance 1st TD</t>
  </si>
  <si>
    <t>2nd Loan Amount</t>
  </si>
  <si>
    <t>2nd. Mo Pay P &amp; I or I/O</t>
  </si>
  <si>
    <t>Present Loan Balance 2nd TD</t>
  </si>
  <si>
    <t>Pay Off Demands - Lender (Payment + $100.00)</t>
  </si>
  <si>
    <t>INT Rate - 1st</t>
  </si>
  <si>
    <t>Additional Mo Fee</t>
  </si>
  <si>
    <t>Micellaneous Expenses</t>
  </si>
  <si>
    <t>INT Rate - 2nd</t>
  </si>
  <si>
    <t>INSURANCE</t>
  </si>
  <si>
    <t>Pay Off Back Taxes</t>
  </si>
  <si>
    <t>Seller Credit Max Credit</t>
  </si>
  <si>
    <t>Closing Costs</t>
  </si>
  <si>
    <t>TAXES</t>
  </si>
  <si>
    <t>Total of all Loans, Fees &amp; Pay Offs</t>
  </si>
  <si>
    <t>Estimate of Seller Closing Costs (Based on Sale Price)</t>
  </si>
  <si>
    <t>Earnest Money Deposit</t>
  </si>
  <si>
    <t>FHA Mortgage Ins.</t>
  </si>
  <si>
    <t>Estimate of Real Estate Fees (Per Listing Agreement)</t>
  </si>
  <si>
    <t>$0.00</t>
  </si>
  <si>
    <t>Approximate Funds to Seller</t>
  </si>
  <si>
    <t>FMae FMac MI / PMI</t>
  </si>
  <si>
    <t>Seller Concessions</t>
  </si>
  <si>
    <t>H. O. A. Dues #1</t>
  </si>
  <si>
    <t>Down Payment</t>
  </si>
  <si>
    <t>H. O. A. Dues #2</t>
  </si>
  <si>
    <t>Total Cost to Purchase</t>
  </si>
  <si>
    <t>TOTAL PER MONTH</t>
  </si>
  <si>
    <t>Sheet2</t>
  </si>
  <si>
    <t>Sheet3</t>
  </si>
</sst>
</file>

<file path=xl/styles.xml><?xml version="1.0" encoding="utf-8"?>
<styleSheet xmlns="http://schemas.openxmlformats.org/spreadsheetml/2006/main">
  <numFmts count="6">
    <numFmt numFmtId="0" formatCode="General"/>
    <numFmt numFmtId="59" formatCode="&quot;$&quot;#,##0"/>
    <numFmt numFmtId="60" formatCode="&quot;$&quot;#,##0.00"/>
    <numFmt numFmtId="61" formatCode="#,##0&quot; &quot;;(#,##0)"/>
    <numFmt numFmtId="62" formatCode="0.000%"/>
    <numFmt numFmtId="63" formatCode="&quot;$&quot;#,##0.00&quot; &quot;;(&quot;$&quot;#,##0.00)"/>
  </numFmts>
  <fonts count="23">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sz val="16"/>
      <color indexed="8"/>
      <name val="Arial"/>
    </font>
    <font>
      <sz val="11"/>
      <color indexed="8"/>
      <name val="Arial"/>
    </font>
    <font>
      <sz val="12"/>
      <color indexed="8"/>
      <name val="Arial"/>
    </font>
    <font>
      <b val="1"/>
      <sz val="11"/>
      <color indexed="8"/>
      <name val="Arial"/>
    </font>
    <font>
      <sz val="11"/>
      <color indexed="13"/>
      <name val="Arial"/>
    </font>
    <font>
      <sz val="11"/>
      <color indexed="13"/>
      <name val="Calibri"/>
    </font>
    <font>
      <sz val="9"/>
      <color indexed="8"/>
      <name val="Arial"/>
    </font>
    <font>
      <sz val="10"/>
      <color indexed="8"/>
      <name val="Arial"/>
    </font>
    <font>
      <sz val="10"/>
      <color indexed="13"/>
      <name val="Arial"/>
    </font>
    <font>
      <i val="1"/>
      <sz val="10"/>
      <color indexed="8"/>
      <name val="Arial"/>
    </font>
    <font>
      <b val="1"/>
      <sz val="9"/>
      <color indexed="8"/>
      <name val="Arial"/>
    </font>
    <font>
      <b val="1"/>
      <sz val="12"/>
      <color indexed="8"/>
      <name val="Arial"/>
    </font>
    <font>
      <b val="1"/>
      <sz val="10"/>
      <color indexed="8"/>
      <name val="Arial"/>
    </font>
    <font>
      <sz val="10"/>
      <color indexed="18"/>
      <name val="Arial"/>
    </font>
    <font>
      <sz val="10"/>
      <color indexed="19"/>
      <name val="Arial"/>
    </font>
    <font>
      <b val="1"/>
      <sz val="10"/>
      <color indexed="18"/>
      <name val="Arial"/>
    </font>
    <font>
      <b val="1"/>
      <sz val="10"/>
      <color indexed="20"/>
      <name val="Arial"/>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49">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bottom/>
      <diagonal/>
    </border>
    <border>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style="thin">
        <color indexed="12"/>
      </right>
      <top/>
      <bottom/>
      <diagonal/>
    </border>
    <border>
      <left style="thin">
        <color indexed="12"/>
      </left>
      <right style="thin">
        <color indexed="12"/>
      </right>
      <top style="thin">
        <color indexed="12"/>
      </top>
      <bottom style="thin">
        <color indexed="8"/>
      </bottom>
      <diagonal/>
    </border>
    <border>
      <left style="thin">
        <color indexed="12"/>
      </left>
      <right style="thin">
        <color indexed="12"/>
      </right>
      <top/>
      <bottom style="thin">
        <color indexed="8"/>
      </bottom>
      <diagonal/>
    </border>
    <border>
      <left style="thin">
        <color indexed="12"/>
      </left>
      <right/>
      <top/>
      <bottom style="thin">
        <color indexed="8"/>
      </bottom>
      <diagonal/>
    </border>
    <border>
      <left/>
      <right/>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12"/>
      </right>
      <top style="thin">
        <color indexed="8"/>
      </top>
      <bottom/>
      <diagonal/>
    </border>
    <border>
      <left style="thin">
        <color indexed="12"/>
      </left>
      <right style="thin">
        <color indexed="8"/>
      </right>
      <top style="thin">
        <color indexed="8"/>
      </top>
      <bottom/>
      <diagonal/>
    </border>
    <border>
      <left style="thin">
        <color indexed="8"/>
      </left>
      <right style="thin">
        <color indexed="12"/>
      </right>
      <top style="thin">
        <color indexed="12"/>
      </top>
      <bottom style="thin">
        <color indexed="12"/>
      </bottom>
      <diagonal/>
    </border>
    <border>
      <left style="thin">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top/>
      <bottom style="medium">
        <color indexed="11"/>
      </bottom>
      <diagonal/>
    </border>
    <border>
      <left/>
      <right style="thin">
        <color indexed="8"/>
      </right>
      <top/>
      <bottom style="medium">
        <color indexed="11"/>
      </bottom>
      <diagonal/>
    </border>
    <border>
      <left style="thin">
        <color indexed="8"/>
      </left>
      <right/>
      <top/>
      <bottom style="thin">
        <color indexed="8"/>
      </bottom>
      <diagonal/>
    </border>
    <border>
      <left/>
      <right style="thin">
        <color indexed="8"/>
      </right>
      <top/>
      <bottom style="thin">
        <color indexed="8"/>
      </bottom>
      <diagonal/>
    </border>
    <border>
      <left style="thin">
        <color indexed="12"/>
      </left>
      <right style="medium">
        <color indexed="11"/>
      </right>
      <top style="thin">
        <color indexed="12"/>
      </top>
      <bottom style="thin">
        <color indexed="12"/>
      </bottom>
      <diagonal/>
    </border>
    <border>
      <left style="medium">
        <color indexed="11"/>
      </left>
      <right style="thin">
        <color indexed="12"/>
      </right>
      <top style="medium">
        <color indexed="11"/>
      </top>
      <bottom/>
      <diagonal/>
    </border>
    <border>
      <left style="thin">
        <color indexed="12"/>
      </left>
      <right style="medium">
        <color indexed="11"/>
      </right>
      <top style="medium">
        <color indexed="11"/>
      </top>
      <bottom/>
      <diagonal/>
    </border>
    <border>
      <left style="medium">
        <color indexed="11"/>
      </left>
      <right style="thin">
        <color indexed="12"/>
      </right>
      <top style="thin">
        <color indexed="8"/>
      </top>
      <bottom/>
      <diagonal/>
    </border>
    <border>
      <left/>
      <right style="thin">
        <color indexed="12"/>
      </right>
      <top style="thin">
        <color indexed="12"/>
      </top>
      <bottom/>
      <diagonal/>
    </border>
    <border>
      <left style="thin">
        <color indexed="12"/>
      </left>
      <right style="thin">
        <color indexed="8"/>
      </right>
      <top style="thin">
        <color indexed="12"/>
      </top>
      <bottom/>
      <diagonal/>
    </border>
    <border>
      <left style="medium">
        <color indexed="11"/>
      </left>
      <right/>
      <top/>
      <bottom style="medium">
        <color indexed="11"/>
      </bottom>
      <diagonal/>
    </border>
    <border>
      <left/>
      <right style="medium">
        <color indexed="11"/>
      </right>
      <top/>
      <bottom style="medium">
        <color indexed="11"/>
      </bottom>
      <diagonal/>
    </border>
    <border>
      <left style="medium">
        <color indexed="11"/>
      </left>
      <right/>
      <top/>
      <bottom style="thin">
        <color indexed="8"/>
      </bottom>
      <diagonal/>
    </border>
    <border>
      <left/>
      <right style="thin">
        <color indexed="8"/>
      </right>
      <top/>
      <bottom/>
      <diagonal/>
    </border>
    <border>
      <left style="thin">
        <color indexed="8"/>
      </left>
      <right style="thin">
        <color indexed="12"/>
      </right>
      <top style="medium">
        <color indexed="11"/>
      </top>
      <bottom/>
      <diagonal/>
    </border>
    <border>
      <left style="thin">
        <color indexed="12"/>
      </left>
      <right style="thin">
        <color indexed="8"/>
      </right>
      <top style="medium">
        <color indexed="11"/>
      </top>
      <bottom/>
      <diagonal/>
    </border>
    <border>
      <left style="thin">
        <color indexed="12"/>
      </left>
      <right style="thin">
        <color indexed="8"/>
      </right>
      <top style="thin">
        <color indexed="12"/>
      </top>
      <bottom style="thin">
        <color indexed="8"/>
      </bottom>
      <diagonal/>
    </border>
    <border>
      <left/>
      <right/>
      <top style="thin">
        <color indexed="8"/>
      </top>
      <bottom/>
      <diagonal/>
    </border>
    <border>
      <left/>
      <right style="thin">
        <color indexed="8"/>
      </right>
      <top style="thin">
        <color indexed="8"/>
      </top>
      <bottom/>
      <diagonal/>
    </border>
    <border>
      <left style="thin">
        <color indexed="12"/>
      </left>
      <right style="medium">
        <color indexed="11"/>
      </right>
      <top style="thin">
        <color indexed="8"/>
      </top>
      <bottom style="thin">
        <color indexed="12"/>
      </bottom>
      <diagonal/>
    </border>
    <border>
      <left style="medium">
        <color indexed="11"/>
      </left>
      <right style="thin">
        <color indexed="12"/>
      </right>
      <top style="thin">
        <color indexed="8"/>
      </top>
      <bottom style="thin">
        <color indexed="12"/>
      </bottom>
      <diagonal/>
    </border>
    <border>
      <left/>
      <right style="thin">
        <color indexed="12"/>
      </right>
      <top/>
      <bottom style="thin">
        <color indexed="12"/>
      </bottom>
      <diagonal/>
    </border>
    <border>
      <left style="thin">
        <color indexed="12"/>
      </left>
      <right style="thin">
        <color indexed="8"/>
      </right>
      <top/>
      <bottom style="thin">
        <color indexed="12"/>
      </bottom>
      <diagonal/>
    </border>
    <border>
      <left style="medium">
        <color indexed="11"/>
      </left>
      <right style="thin">
        <color indexed="12"/>
      </right>
      <top style="thin">
        <color indexed="12"/>
      </top>
      <bottom style="thin">
        <color indexed="8"/>
      </bottom>
      <diagonal/>
    </border>
    <border>
      <left style="thin">
        <color indexed="12"/>
      </left>
      <right/>
      <top style="thin">
        <color indexed="12"/>
      </top>
      <bottom/>
      <diagonal/>
    </border>
    <border>
      <left style="thin">
        <color indexed="8"/>
      </left>
      <right style="thin">
        <color indexed="8"/>
      </right>
      <top style="thin">
        <color indexed="8"/>
      </top>
      <bottom/>
      <diagonal/>
    </border>
    <border>
      <left style="thin">
        <color indexed="8"/>
      </left>
      <right style="thin">
        <color indexed="12"/>
      </right>
      <top style="thin">
        <color indexed="12"/>
      </top>
      <bottom style="thin">
        <color indexed="8"/>
      </bottom>
      <diagonal/>
    </border>
    <border>
      <left/>
      <right/>
      <top style="thin">
        <color indexed="8"/>
      </top>
      <bottom style="thin">
        <color indexed="8"/>
      </bottom>
      <diagonal/>
    </border>
    <border>
      <left/>
      <right style="thin">
        <color indexed="12"/>
      </right>
      <top style="thin">
        <color indexed="12"/>
      </top>
      <bottom style="thin">
        <color indexed="8"/>
      </bottom>
      <diagonal/>
    </border>
    <border>
      <left style="thin">
        <color indexed="12"/>
      </left>
      <right style="thin">
        <color indexed="12"/>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162">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49" fontId="6" borderId="1" applyNumberFormat="1" applyFont="1" applyFill="0" applyBorder="1" applyAlignment="1" applyProtection="0">
      <alignment vertical="bottom"/>
    </xf>
    <xf numFmtId="0" fontId="7" borderId="1" applyNumberFormat="0" applyFont="1" applyFill="0" applyBorder="1" applyAlignment="1" applyProtection="0">
      <alignment vertical="bottom"/>
    </xf>
    <xf numFmtId="49" fontId="8" borderId="1" applyNumberFormat="1" applyFont="1" applyFill="0" applyBorder="1" applyAlignment="1" applyProtection="0">
      <alignment vertical="bottom"/>
    </xf>
    <xf numFmtId="49" fontId="0" borderId="1" applyNumberFormat="1" applyFont="1" applyFill="0" applyBorder="1" applyAlignment="1" applyProtection="0">
      <alignment horizontal="center" vertical="bottom"/>
    </xf>
    <xf numFmtId="49" fontId="7" borderId="1" applyNumberFormat="1" applyFont="1" applyFill="0" applyBorder="1" applyAlignment="1" applyProtection="0">
      <alignment vertical="bottom"/>
    </xf>
    <xf numFmtId="0" fontId="7" borderId="1" applyNumberFormat="0" applyFont="1" applyFill="0" applyBorder="1" applyAlignment="1" applyProtection="0">
      <alignment horizontal="center" vertical="bottom"/>
    </xf>
    <xf numFmtId="0" fontId="9" borderId="1" applyNumberFormat="0" applyFont="1" applyFill="0" applyBorder="1" applyAlignment="1" applyProtection="0">
      <alignment vertical="bottom"/>
    </xf>
    <xf numFmtId="0" fontId="7" borderId="1" applyNumberFormat="0" applyFont="1" applyFill="0" applyBorder="1" applyAlignment="1" applyProtection="0">
      <alignment horizontal="lef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10" fillId="4" borderId="4" applyNumberFormat="1" applyFont="1" applyFill="1" applyBorder="1" applyAlignment="1" applyProtection="0">
      <alignment vertical="bottom"/>
    </xf>
    <xf numFmtId="0" fontId="11" fillId="4" borderId="4" applyNumberFormat="0" applyFont="1" applyFill="1" applyBorder="1" applyAlignment="1" applyProtection="0">
      <alignment vertical="bottom"/>
    </xf>
    <xf numFmtId="0" fontId="0" borderId="5" applyNumberFormat="0" applyFont="1" applyFill="0" applyBorder="1" applyAlignment="1" applyProtection="0">
      <alignment vertical="bottom"/>
    </xf>
    <xf numFmtId="49" fontId="7" fillId="5" borderId="4" applyNumberFormat="1" applyFont="1" applyFill="1" applyBorder="1" applyAlignment="1" applyProtection="0">
      <alignment vertical="bottom"/>
    </xf>
    <xf numFmtId="0" fontId="0" fillId="5" borderId="4" applyNumberFormat="0" applyFont="1" applyFill="1" applyBorder="1" applyAlignment="1" applyProtection="0">
      <alignment vertical="bottom"/>
    </xf>
    <xf numFmtId="0" fontId="0"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7" borderId="3" applyNumberFormat="0" applyFont="1" applyFill="0" applyBorder="1" applyAlignment="1" applyProtection="0">
      <alignment vertical="bottom"/>
    </xf>
    <xf numFmtId="59" fontId="10" fillId="4" borderId="4" applyNumberFormat="1" applyFont="1" applyFill="1" applyBorder="1" applyAlignment="1" applyProtection="0">
      <alignment vertical="bottom"/>
    </xf>
    <xf numFmtId="49" fontId="7" borderId="2" applyNumberFormat="1" applyFont="1" applyFill="0" applyBorder="1" applyAlignment="1" applyProtection="0">
      <alignment vertical="bottom"/>
    </xf>
    <xf numFmtId="0" fontId="7" borderId="2" applyNumberFormat="0" applyFont="1" applyFill="0" applyBorder="1" applyAlignment="1" applyProtection="0">
      <alignment vertical="bottom"/>
    </xf>
    <xf numFmtId="0" fontId="7" borderId="8" applyNumberFormat="0" applyFont="1" applyFill="0" applyBorder="1" applyAlignment="1" applyProtection="0">
      <alignment vertical="bottom"/>
    </xf>
    <xf numFmtId="0" fontId="7" borderId="9" applyNumberFormat="0" applyFont="1" applyFill="0" applyBorder="1" applyAlignment="1" applyProtection="0">
      <alignment vertical="bottom"/>
    </xf>
    <xf numFmtId="0" fontId="0" fillId="6" borderId="10" applyNumberFormat="0" applyFont="1" applyFill="1" applyBorder="1" applyAlignment="1" applyProtection="0">
      <alignment vertical="bottom"/>
    </xf>
    <xf numFmtId="0" fontId="0" fillId="6" borderId="11" applyNumberFormat="0" applyFont="1" applyFill="1" applyBorder="1" applyAlignment="1" applyProtection="0">
      <alignment vertical="bottom"/>
    </xf>
    <xf numFmtId="0" fontId="7" borderId="12" applyNumberFormat="0" applyFont="1" applyFill="0" applyBorder="1" applyAlignment="1" applyProtection="0">
      <alignment vertical="bottom"/>
    </xf>
    <xf numFmtId="49" fontId="12" fillId="7" borderId="13" applyNumberFormat="1" applyFont="1" applyFill="1" applyBorder="1" applyAlignment="1" applyProtection="0">
      <alignment horizontal="center" vertical="center"/>
    </xf>
    <xf numFmtId="0" fontId="12" fillId="7" borderId="14" applyNumberFormat="0" applyFont="1" applyFill="1" applyBorder="1" applyAlignment="1" applyProtection="0">
      <alignment horizontal="center" vertical="center"/>
    </xf>
    <xf numFmtId="49" fontId="13" fillId="7" borderId="13" applyNumberFormat="1" applyFont="1" applyFill="1" applyBorder="1" applyAlignment="1" applyProtection="0">
      <alignment vertical="center"/>
    </xf>
    <xf numFmtId="0" fontId="14" fillId="7" borderId="14" applyNumberFormat="0" applyFont="1" applyFill="1" applyBorder="1" applyAlignment="1" applyProtection="0">
      <alignment vertical="center"/>
    </xf>
    <xf numFmtId="0" fontId="0" borderId="15" applyNumberFormat="0" applyFont="1" applyFill="0" applyBorder="1" applyAlignment="1" applyProtection="0">
      <alignment vertical="bottom"/>
    </xf>
    <xf numFmtId="49" fontId="15" borderId="16" applyNumberFormat="1" applyFont="1" applyFill="0" applyBorder="1" applyAlignment="1" applyProtection="0">
      <alignment vertical="bottom"/>
    </xf>
    <xf numFmtId="9" fontId="13" borderId="17" applyNumberFormat="1" applyFont="1" applyFill="0" applyBorder="1" applyAlignment="1" applyProtection="0">
      <alignment vertical="bottom"/>
    </xf>
    <xf numFmtId="9" fontId="13" borderId="17" applyNumberFormat="1" applyFont="1" applyFill="0" applyBorder="1" applyAlignment="1" applyProtection="0">
      <alignment horizontal="right" vertical="bottom"/>
    </xf>
    <xf numFmtId="49" fontId="13" borderId="17" applyNumberFormat="1" applyFont="1" applyFill="0" applyBorder="1" applyAlignment="1" applyProtection="0">
      <alignment horizontal="center" vertical="bottom"/>
    </xf>
    <xf numFmtId="49" fontId="13" borderId="18" applyNumberFormat="1" applyFont="1" applyFill="0" applyBorder="1" applyAlignment="1" applyProtection="0">
      <alignment horizontal="center" vertical="bottom"/>
    </xf>
    <xf numFmtId="49" fontId="13" borderId="12" applyNumberFormat="1" applyFont="1" applyFill="0" applyBorder="1" applyAlignment="1" applyProtection="0">
      <alignment vertical="bottom"/>
    </xf>
    <xf numFmtId="59" fontId="14" fillId="4" borderId="19" applyNumberFormat="1" applyFont="1" applyFill="1" applyBorder="1" applyAlignment="1" applyProtection="0">
      <alignment horizontal="right" vertical="center"/>
    </xf>
    <xf numFmtId="59" fontId="14" fillId="4" borderId="20" applyNumberFormat="1" applyFont="1" applyFill="1" applyBorder="1" applyAlignment="1" applyProtection="0">
      <alignment horizontal="right" vertical="center"/>
    </xf>
    <xf numFmtId="10" fontId="14" fillId="4" borderId="21" applyNumberFormat="1" applyFont="1" applyFill="1" applyBorder="1" applyAlignment="1" applyProtection="0">
      <alignment horizontal="center" vertical="center"/>
    </xf>
    <xf numFmtId="59" fontId="13" fillId="5" borderId="22" applyNumberFormat="1" applyFont="1" applyFill="1" applyBorder="1" applyAlignment="1" applyProtection="0">
      <alignment vertical="center"/>
    </xf>
    <xf numFmtId="9" fontId="13" borderId="15" applyNumberFormat="1" applyFont="1" applyFill="0" applyBorder="1" applyAlignment="1" applyProtection="0">
      <alignment vertical="bottom"/>
    </xf>
    <xf numFmtId="9" fontId="13" borderId="1" applyNumberFormat="1" applyFont="1" applyFill="0" applyBorder="1" applyAlignment="1" applyProtection="0">
      <alignment vertical="bottom"/>
    </xf>
    <xf numFmtId="49" fontId="12" borderId="2" applyNumberFormat="1" applyFont="1" applyFill="0" applyBorder="1" applyAlignment="1" applyProtection="0">
      <alignment horizontal="center" vertical="bottom"/>
    </xf>
    <xf numFmtId="49" fontId="13" borderId="1" applyNumberFormat="1" applyFont="1" applyFill="0" applyBorder="1" applyAlignment="1" applyProtection="0">
      <alignment horizontal="center" vertical="bottom"/>
    </xf>
    <xf numFmtId="49" fontId="13" borderId="12" applyNumberFormat="1" applyFont="1" applyFill="0" applyBorder="1" applyAlignment="1" applyProtection="0">
      <alignment horizontal="center" vertical="bottom"/>
    </xf>
    <xf numFmtId="0" fontId="16" borderId="23" applyNumberFormat="0" applyFont="1" applyFill="0" applyBorder="1" applyAlignment="1" applyProtection="0">
      <alignment vertical="bottom"/>
    </xf>
    <xf numFmtId="49" fontId="13" fillId="7" borderId="24" applyNumberFormat="1" applyFont="1" applyFill="1" applyBorder="1" applyAlignment="1" applyProtection="0">
      <alignment vertical="center"/>
    </xf>
    <xf numFmtId="59" fontId="13" fillId="7" borderId="25" applyNumberFormat="1" applyFont="1" applyFill="1" applyBorder="1" applyAlignment="1" applyProtection="0">
      <alignment vertical="center"/>
    </xf>
    <xf numFmtId="49" fontId="12" fillId="7" borderId="26" applyNumberFormat="1" applyFont="1" applyFill="1" applyBorder="1" applyAlignment="1" applyProtection="0">
      <alignment vertical="center"/>
    </xf>
    <xf numFmtId="0" fontId="13" fillId="7" borderId="14" applyNumberFormat="0" applyFont="1" applyFill="1" applyBorder="1" applyAlignment="1" applyProtection="0">
      <alignment vertical="center"/>
    </xf>
    <xf numFmtId="49" fontId="13" borderId="15" applyNumberFormat="1" applyFont="1" applyFill="0" applyBorder="1" applyAlignment="1" applyProtection="0">
      <alignment vertical="bottom"/>
    </xf>
    <xf numFmtId="9" fontId="13" borderId="3" applyNumberFormat="1" applyFont="1" applyFill="0" applyBorder="1" applyAlignment="1" applyProtection="0">
      <alignment vertical="bottom"/>
    </xf>
    <xf numFmtId="59" fontId="14" fillId="4" borderId="4" applyNumberFormat="1" applyFont="1" applyFill="1" applyBorder="1" applyAlignment="1" applyProtection="0">
      <alignment vertical="bottom"/>
    </xf>
    <xf numFmtId="59" fontId="13" borderId="27" applyNumberFormat="1" applyFont="1" applyFill="0" applyBorder="1" applyAlignment="1" applyProtection="0">
      <alignment vertical="bottom"/>
    </xf>
    <xf numFmtId="59" fontId="13" borderId="28" applyNumberFormat="1" applyFont="1" applyFill="0" applyBorder="1" applyAlignment="1" applyProtection="0">
      <alignment vertical="bottom"/>
    </xf>
    <xf numFmtId="10" fontId="7" borderId="23" applyNumberFormat="1" applyFont="1" applyFill="0" applyBorder="1" applyAlignment="1" applyProtection="0">
      <alignment vertical="bottom"/>
    </xf>
    <xf numFmtId="59" fontId="13" fillId="5" borderId="29" applyNumberFormat="1" applyFont="1" applyFill="1" applyBorder="1" applyAlignment="1" applyProtection="0">
      <alignment horizontal="right" vertical="center"/>
    </xf>
    <xf numFmtId="59" fontId="13" fillId="5" borderId="30" applyNumberFormat="1" applyFont="1" applyFill="1" applyBorder="1" applyAlignment="1" applyProtection="0">
      <alignment horizontal="right" vertical="center"/>
    </xf>
    <xf numFmtId="60" fontId="13" fillId="5" borderId="31" applyNumberFormat="1" applyFont="1" applyFill="1" applyBorder="1" applyAlignment="1" applyProtection="0">
      <alignment horizontal="right" vertical="center"/>
    </xf>
    <xf numFmtId="60" fontId="13" fillId="5" borderId="22" applyNumberFormat="1" applyFont="1" applyFill="1" applyBorder="1" applyAlignment="1" applyProtection="0">
      <alignment horizontal="right" vertical="center"/>
    </xf>
    <xf numFmtId="59" fontId="14" fillId="4" borderId="32" applyNumberFormat="1" applyFont="1" applyFill="1" applyBorder="1" applyAlignment="1" applyProtection="0">
      <alignment vertical="bottom"/>
    </xf>
    <xf numFmtId="0" fontId="13" borderId="12" applyNumberFormat="0" applyFont="1" applyFill="0" applyBorder="1" applyAlignment="1" applyProtection="0">
      <alignment vertical="bottom"/>
    </xf>
    <xf numFmtId="49" fontId="13" fillId="7" borderId="33" applyNumberFormat="1" applyFont="1" applyFill="1" applyBorder="1" applyAlignment="1" applyProtection="0">
      <alignment vertical="center"/>
    </xf>
    <xf numFmtId="0" fontId="13" fillId="7" borderId="34" applyNumberFormat="0" applyFont="1" applyFill="1" applyBorder="1" applyAlignment="1" applyProtection="0">
      <alignment vertical="center"/>
    </xf>
    <xf numFmtId="49" fontId="12" fillId="7" borderId="13" applyNumberFormat="1" applyFont="1" applyFill="1" applyBorder="1" applyAlignment="1" applyProtection="0">
      <alignment vertical="center"/>
    </xf>
    <xf numFmtId="59" fontId="14" fillId="4" borderId="11" applyNumberFormat="1" applyFont="1" applyFill="1" applyBorder="1" applyAlignment="1" applyProtection="0">
      <alignment vertical="bottom"/>
    </xf>
    <xf numFmtId="59" fontId="14" fillId="4" borderId="22" applyNumberFormat="1" applyFont="1" applyFill="1" applyBorder="1" applyAlignment="1" applyProtection="0">
      <alignment vertical="bottom"/>
    </xf>
    <xf numFmtId="10" fontId="7" borderId="35" applyNumberFormat="1" applyFont="1" applyFill="0" applyBorder="1" applyAlignment="1" applyProtection="0">
      <alignment vertical="bottom"/>
    </xf>
    <xf numFmtId="59" fontId="13" fillId="4" borderId="19" applyNumberFormat="1" applyFont="1" applyFill="1" applyBorder="1" applyAlignment="1" applyProtection="0">
      <alignment horizontal="right" vertical="center"/>
    </xf>
    <xf numFmtId="59" fontId="13" fillId="4" borderId="30" applyNumberFormat="1" applyFont="1" applyFill="1" applyBorder="1" applyAlignment="1" applyProtection="0">
      <alignment horizontal="right" vertical="center"/>
    </xf>
    <xf numFmtId="0" fontId="17" borderId="1" applyNumberFormat="0" applyFont="1" applyFill="0" applyBorder="1" applyAlignment="1" applyProtection="0">
      <alignment vertical="bottom"/>
    </xf>
    <xf numFmtId="59" fontId="13" fillId="5" borderId="4" applyNumberFormat="1" applyFont="1" applyFill="1" applyBorder="1" applyAlignment="1" applyProtection="0">
      <alignment vertical="bottom"/>
    </xf>
    <xf numFmtId="59" fontId="13" fillId="5" borderId="36" applyNumberFormat="1" applyFont="1" applyFill="1" applyBorder="1" applyAlignment="1" applyProtection="0">
      <alignment vertical="bottom"/>
    </xf>
    <xf numFmtId="59" fontId="13" fillId="5" borderId="37" applyNumberFormat="1" applyFont="1" applyFill="1" applyBorder="1" applyAlignment="1" applyProtection="0">
      <alignment vertical="bottom"/>
    </xf>
    <xf numFmtId="10" fontId="7" borderId="38" applyNumberFormat="1" applyFont="1" applyFill="0" applyBorder="1" applyAlignment="1" applyProtection="0">
      <alignment vertical="bottom"/>
    </xf>
    <xf numFmtId="0" fontId="13" fillId="7" borderId="25" applyNumberFormat="0" applyFont="1" applyFill="1" applyBorder="1" applyAlignment="1" applyProtection="0">
      <alignment vertical="center"/>
    </xf>
    <xf numFmtId="49" fontId="13" fillId="7" borderId="39" applyNumberFormat="1" applyFont="1" applyFill="1" applyBorder="1" applyAlignment="1" applyProtection="0">
      <alignment vertical="center"/>
    </xf>
    <xf numFmtId="61" fontId="18" fillId="7" borderId="18" applyNumberFormat="1" applyFont="1" applyFill="1" applyBorder="1" applyAlignment="1" applyProtection="0">
      <alignment vertical="center"/>
    </xf>
    <xf numFmtId="0" fontId="8" borderId="15" applyNumberFormat="0" applyFont="1" applyFill="0" applyBorder="1" applyAlignment="1" applyProtection="0">
      <alignment vertical="bottom"/>
    </xf>
    <xf numFmtId="0" fontId="8" borderId="1" applyNumberFormat="0" applyFont="1" applyFill="0" applyBorder="1" applyAlignment="1" applyProtection="0">
      <alignment vertical="bottom"/>
    </xf>
    <xf numFmtId="59" fontId="13" borderId="40" applyNumberFormat="1" applyFont="1" applyFill="0" applyBorder="1" applyAlignment="1" applyProtection="0">
      <alignment vertical="bottom"/>
    </xf>
    <xf numFmtId="59" fontId="13" borderId="41" applyNumberFormat="1" applyFont="1" applyFill="0" applyBorder="1" applyAlignment="1" applyProtection="0">
      <alignment vertical="bottom"/>
    </xf>
    <xf numFmtId="0" fontId="7" borderId="23" applyNumberFormat="0" applyFont="1" applyFill="0" applyBorder="1" applyAlignment="1" applyProtection="0">
      <alignment vertical="bottom"/>
    </xf>
    <xf numFmtId="62" fontId="14" fillId="4" borderId="29" applyNumberFormat="1" applyFont="1" applyFill="1" applyBorder="1" applyAlignment="1" applyProtection="0">
      <alignment horizontal="right" vertical="center"/>
    </xf>
    <xf numFmtId="62" fontId="14" fillId="4" borderId="30" applyNumberFormat="1" applyFont="1" applyFill="1" applyBorder="1" applyAlignment="1" applyProtection="0">
      <alignment horizontal="right" vertical="center"/>
    </xf>
    <xf numFmtId="63" fontId="13" fillId="7" borderId="42" applyNumberFormat="1" applyFont="1" applyFill="1" applyBorder="1" applyAlignment="1" applyProtection="0">
      <alignment horizontal="right" vertical="center"/>
    </xf>
    <xf numFmtId="63" fontId="13" fillId="7" borderId="35" applyNumberFormat="1" applyFont="1" applyFill="1" applyBorder="1" applyAlignment="1" applyProtection="0">
      <alignment horizontal="right" vertical="center"/>
    </xf>
    <xf numFmtId="59" fontId="13" borderId="5" applyNumberFormat="1" applyFont="1" applyFill="0" applyBorder="1" applyAlignment="1" applyProtection="0">
      <alignment vertical="bottom"/>
    </xf>
    <xf numFmtId="59" fontId="13" borderId="12" applyNumberFormat="1" applyFont="1" applyFill="0" applyBorder="1" applyAlignment="1" applyProtection="0">
      <alignment vertical="bottom"/>
    </xf>
    <xf numFmtId="62" fontId="13" fillId="7" borderId="34" applyNumberFormat="1" applyFont="1" applyFill="1" applyBorder="1" applyAlignment="1" applyProtection="0">
      <alignment vertical="center"/>
    </xf>
    <xf numFmtId="0" fontId="13" borderId="15" applyNumberFormat="0" applyFont="1" applyFill="0" applyBorder="1" applyAlignment="1" applyProtection="0">
      <alignment vertical="bottom"/>
    </xf>
    <xf numFmtId="0" fontId="13" borderId="1" applyNumberFormat="0" applyFont="1" applyFill="0" applyBorder="1" applyAlignment="1" applyProtection="0">
      <alignment vertical="bottom"/>
    </xf>
    <xf numFmtId="62" fontId="14" fillId="4" borderId="21" applyNumberFormat="1" applyFont="1" applyFill="1" applyBorder="1" applyAlignment="1" applyProtection="0">
      <alignment horizontal="right" vertical="center"/>
    </xf>
    <xf numFmtId="62" fontId="14" fillId="4" borderId="22" applyNumberFormat="1" applyFont="1" applyFill="1" applyBorder="1" applyAlignment="1" applyProtection="0">
      <alignment horizontal="right" vertical="center"/>
    </xf>
    <xf numFmtId="60" fontId="13" fillId="5" borderId="21" applyNumberFormat="1" applyFont="1" applyFill="1" applyBorder="1" applyAlignment="1" applyProtection="0">
      <alignment horizontal="right" vertical="center"/>
    </xf>
    <xf numFmtId="62" fontId="13" borderId="1" applyNumberFormat="1" applyFont="1" applyFill="0" applyBorder="1" applyAlignment="1" applyProtection="0">
      <alignment vertical="bottom"/>
    </xf>
    <xf numFmtId="59" fontId="0" borderId="15" applyNumberFormat="1" applyFont="1" applyFill="0" applyBorder="1" applyAlignment="1" applyProtection="0">
      <alignment vertical="bottom"/>
    </xf>
    <xf numFmtId="61" fontId="13" fillId="7" borderId="14" applyNumberFormat="1" applyFont="1" applyFill="1" applyBorder="1" applyAlignment="1" applyProtection="0">
      <alignment vertical="center"/>
    </xf>
    <xf numFmtId="9" fontId="13" borderId="43" applyNumberFormat="1" applyFont="1" applyFill="0" applyBorder="1" applyAlignment="1" applyProtection="0">
      <alignment vertical="bottom"/>
    </xf>
    <xf numFmtId="3" fontId="19" borderId="12" applyNumberFormat="1" applyFont="1" applyFill="0" applyBorder="1" applyAlignment="1" applyProtection="0">
      <alignment vertical="bottom"/>
    </xf>
    <xf numFmtId="9" fontId="14" fillId="4" borderId="21" applyNumberFormat="1" applyFont="1" applyFill="1" applyBorder="1" applyAlignment="1" applyProtection="0">
      <alignment horizontal="center" vertical="center"/>
    </xf>
    <xf numFmtId="10" fontId="14" fillId="4" borderId="4" applyNumberFormat="1" applyFont="1" applyFill="1" applyBorder="1" applyAlignment="1" applyProtection="0">
      <alignment horizontal="center" vertical="bottom"/>
    </xf>
    <xf numFmtId="3" fontId="13" borderId="12" applyNumberFormat="1" applyFont="1" applyFill="0" applyBorder="1" applyAlignment="1" applyProtection="0">
      <alignment horizontal="center" vertical="bottom"/>
    </xf>
    <xf numFmtId="49" fontId="12" fillId="7" borderId="16" applyNumberFormat="1" applyFont="1" applyFill="1" applyBorder="1" applyAlignment="1" applyProtection="0">
      <alignment horizontal="left" vertical="center"/>
    </xf>
    <xf numFmtId="61" fontId="12" fillId="7" borderId="18" applyNumberFormat="1" applyFont="1" applyFill="1" applyBorder="1" applyAlignment="1" applyProtection="0">
      <alignment horizontal="left" vertical="center"/>
    </xf>
    <xf numFmtId="49" fontId="13" fillId="7" borderId="44" applyNumberFormat="1" applyFont="1" applyFill="1" applyBorder="1" applyAlignment="1" applyProtection="0">
      <alignment vertical="center"/>
    </xf>
    <xf numFmtId="0" fontId="13" fillId="7" borderId="44" applyNumberFormat="0" applyFont="1" applyFill="1" applyBorder="1" applyAlignment="1" applyProtection="0">
      <alignment vertical="center"/>
    </xf>
    <xf numFmtId="59" fontId="0" borderId="1" applyNumberFormat="1" applyFont="1" applyFill="0" applyBorder="1" applyAlignment="1" applyProtection="0">
      <alignment vertical="bottom"/>
    </xf>
    <xf numFmtId="59" fontId="13" fillId="5" borderId="11" applyNumberFormat="1" applyFont="1" applyFill="1" applyBorder="1" applyAlignment="1" applyProtection="0">
      <alignment vertical="bottom"/>
    </xf>
    <xf numFmtId="3" fontId="20" borderId="12" applyNumberFormat="1" applyFont="1" applyFill="0" applyBorder="1" applyAlignment="1" applyProtection="0">
      <alignment horizontal="center" vertical="bottom"/>
    </xf>
    <xf numFmtId="59" fontId="21" fillId="7" borderId="45" applyNumberFormat="1" applyFont="1" applyFill="1" applyBorder="1" applyAlignment="1" applyProtection="0">
      <alignment horizontal="right" vertical="center"/>
    </xf>
    <xf numFmtId="59" fontId="21" fillId="7" borderId="35" applyNumberFormat="1" applyFont="1" applyFill="1" applyBorder="1" applyAlignment="1" applyProtection="0">
      <alignment horizontal="right" vertical="center"/>
    </xf>
    <xf numFmtId="49" fontId="14" fillId="4" borderId="21" applyNumberFormat="1" applyFont="1" applyFill="1" applyBorder="1" applyAlignment="1" applyProtection="0">
      <alignment horizontal="right" vertical="center"/>
    </xf>
    <xf numFmtId="60" fontId="14" fillId="4" borderId="22" applyNumberFormat="1" applyFont="1" applyFill="1" applyBorder="1" applyAlignment="1" applyProtection="0">
      <alignment horizontal="right" vertical="center"/>
    </xf>
    <xf numFmtId="49" fontId="13" borderId="45" applyNumberFormat="1" applyFont="1" applyFill="0" applyBorder="1" applyAlignment="1" applyProtection="0">
      <alignment vertical="bottom"/>
    </xf>
    <xf numFmtId="9" fontId="13" borderId="8" applyNumberFormat="1" applyFont="1" applyFill="0" applyBorder="1" applyAlignment="1" applyProtection="0">
      <alignment vertical="bottom"/>
    </xf>
    <xf numFmtId="9" fontId="13" borderId="10" applyNumberFormat="1" applyFont="1" applyFill="0" applyBorder="1" applyAlignment="1" applyProtection="0">
      <alignment vertical="bottom"/>
    </xf>
    <xf numFmtId="59" fontId="13" fillId="5" borderId="46" applyNumberFormat="1" applyFont="1" applyFill="1" applyBorder="1" applyAlignment="1" applyProtection="0">
      <alignment vertical="bottom"/>
    </xf>
    <xf numFmtId="59" fontId="13" borderId="47" applyNumberFormat="1" applyFont="1" applyFill="0" applyBorder="1" applyAlignment="1" applyProtection="0">
      <alignment vertical="bottom"/>
    </xf>
    <xf numFmtId="59" fontId="13" borderId="35" applyNumberFormat="1" applyFont="1" applyFill="0" applyBorder="1" applyAlignment="1" applyProtection="0">
      <alignment vertical="bottom"/>
    </xf>
    <xf numFmtId="60" fontId="13" fillId="7" borderId="16" applyNumberFormat="1" applyFont="1" applyFill="1" applyBorder="1" applyAlignment="1" applyProtection="0">
      <alignment vertical="center"/>
    </xf>
    <xf numFmtId="60" fontId="13" fillId="7" borderId="18" applyNumberFormat="1" applyFont="1" applyFill="1" applyBorder="1" applyAlignment="1" applyProtection="0">
      <alignment vertical="center"/>
    </xf>
    <xf numFmtId="9" fontId="18" borderId="48" applyNumberFormat="1" applyFont="1" applyFill="0" applyBorder="1" applyAlignment="1" applyProtection="0">
      <alignment vertical="bottom"/>
    </xf>
    <xf numFmtId="59" fontId="18" borderId="48" applyNumberFormat="1" applyFont="1" applyFill="0" applyBorder="1" applyAlignment="1" applyProtection="0">
      <alignment vertical="bottom"/>
    </xf>
    <xf numFmtId="0" fontId="13" borderId="12" applyNumberFormat="0" applyFont="1" applyFill="0" applyBorder="1" applyAlignment="1" applyProtection="0">
      <alignment horizontal="center" vertical="bottom"/>
    </xf>
    <xf numFmtId="59" fontId="22" fillId="7" borderId="45" applyNumberFormat="1" applyFont="1" applyFill="1" applyBorder="1" applyAlignment="1" applyProtection="0">
      <alignment horizontal="right" vertical="center"/>
    </xf>
    <xf numFmtId="59" fontId="22" fillId="7" borderId="35" applyNumberFormat="1" applyFont="1" applyFill="1" applyBorder="1" applyAlignment="1" applyProtection="0">
      <alignment horizontal="right" vertical="center"/>
    </xf>
    <xf numFmtId="60" fontId="14" fillId="4" borderId="21" applyNumberFormat="1" applyFont="1" applyFill="1" applyBorder="1" applyAlignment="1" applyProtection="0">
      <alignment horizontal="right" vertical="center"/>
    </xf>
    <xf numFmtId="10" fontId="14" borderId="12" applyNumberFormat="1" applyFont="1" applyFill="0" applyBorder="1" applyAlignment="1" applyProtection="0">
      <alignment horizontal="center" vertical="bottom"/>
    </xf>
    <xf numFmtId="60" fontId="13" fillId="7" borderId="14" applyNumberFormat="1" applyFont="1" applyFill="1" applyBorder="1" applyAlignment="1" applyProtection="0">
      <alignment vertical="center"/>
    </xf>
    <xf numFmtId="49" fontId="13" fillId="7" borderId="13" applyNumberFormat="1" applyFont="1" applyFill="1" applyBorder="1" applyAlignment="1" applyProtection="0">
      <alignment horizontal="left" vertical="top"/>
    </xf>
    <xf numFmtId="60" fontId="19" fillId="7" borderId="14" applyNumberFormat="1" applyFont="1" applyFill="1" applyBorder="1" applyAlignment="1" applyProtection="0">
      <alignment vertical="center"/>
    </xf>
    <xf numFmtId="59" fontId="20" borderId="12" applyNumberFormat="1" applyFont="1" applyFill="0" applyBorder="1" applyAlignment="1" applyProtection="0">
      <alignment horizontal="center" vertical="bottom"/>
    </xf>
    <xf numFmtId="49" fontId="12" fillId="7" borderId="13" applyNumberFormat="1" applyFont="1" applyFill="1" applyBorder="1" applyAlignment="1" applyProtection="0">
      <alignment horizontal="left" vertical="center"/>
    </xf>
    <xf numFmtId="60" fontId="12" fillId="7" borderId="14" applyNumberFormat="1" applyFont="1" applyFill="1" applyBorder="1" applyAlignment="1" applyProtection="0">
      <alignment horizontal="left" vertical="center"/>
    </xf>
    <xf numFmtId="59" fontId="13" fillId="5" borderId="32" applyNumberFormat="1" applyFont="1" applyFill="1" applyBorder="1" applyAlignment="1" applyProtection="0">
      <alignment vertical="bottom"/>
    </xf>
    <xf numFmtId="59" fontId="13" fillId="5" borderId="22" applyNumberFormat="1" applyFont="1" applyFill="1" applyBorder="1" applyAlignment="1" applyProtection="0">
      <alignment vertical="bottom"/>
    </xf>
    <xf numFmtId="60" fontId="14" fillId="7" borderId="14" applyNumberFormat="1" applyFont="1" applyFill="1" applyBorder="1" applyAlignment="1" applyProtection="0">
      <alignment vertical="center"/>
    </xf>
    <xf numFmtId="49" fontId="13" fillId="7" borderId="13" applyNumberFormat="1" applyFont="1" applyFill="1" applyBorder="1" applyAlignment="1" applyProtection="0">
      <alignment horizontal="left" vertical="center"/>
    </xf>
    <xf numFmtId="0" fontId="13" fillId="7" borderId="14" applyNumberFormat="0" applyFont="1" applyFill="1" applyBorder="1" applyAlignment="1" applyProtection="0">
      <alignment horizontal="left" vertical="center"/>
    </xf>
    <xf numFmtId="0" fontId="12" borderId="12" applyNumberFormat="0" applyFont="1" applyFill="0" applyBorder="1" applyAlignment="1" applyProtection="0">
      <alignment horizontal="center" vertical="bottom"/>
    </xf>
    <xf numFmtId="59" fontId="13" fillId="5" borderId="21" applyNumberFormat="1" applyFont="1" applyFill="1" applyBorder="1" applyAlignment="1" applyProtection="0">
      <alignment horizontal="right" vertical="center"/>
    </xf>
    <xf numFmtId="59" fontId="13" fillId="5" borderId="22" applyNumberFormat="1" applyFont="1" applyFill="1" applyBorder="1" applyAlignment="1" applyProtection="0">
      <alignment horizontal="right" vertical="center"/>
    </xf>
    <xf numFmtId="0" fontId="7" borderId="17" applyNumberFormat="0" applyFont="1" applyFill="0" applyBorder="1" applyAlignment="1" applyProtection="0">
      <alignment vertical="bottom"/>
    </xf>
    <xf numFmtId="60" fontId="0" borderId="1" applyNumberFormat="1" applyFont="1" applyFill="0" applyBorder="1" applyAlignment="1" applyProtection="0">
      <alignment vertical="bottom"/>
    </xf>
    <xf numFmtId="10" fontId="13" borderId="43" applyNumberFormat="1" applyFont="1" applyFill="0" applyBorder="1" applyAlignment="1" applyProtection="0">
      <alignment horizontal="center" vertical="bottom"/>
    </xf>
    <xf numFmtId="10" fontId="0" borderId="1" applyNumberFormat="1" applyFont="1" applyFill="0" applyBorder="1" applyAlignment="1" applyProtection="0">
      <alignment vertical="bottom"/>
    </xf>
    <xf numFmtId="9" fontId="0" borderId="48" applyNumberFormat="1" applyFont="1" applyFill="0" applyBorder="1" applyAlignment="1" applyProtection="0">
      <alignment vertical="bottom"/>
    </xf>
    <xf numFmtId="59" fontId="0" borderId="48" applyNumberFormat="1" applyFont="1" applyFill="0" applyBorder="1" applyAlignment="1" applyProtection="0">
      <alignment vertical="bottom"/>
    </xf>
    <xf numFmtId="9" fontId="0" borderId="17" applyNumberFormat="1" applyFont="1" applyFill="0" applyBorder="1" applyAlignment="1" applyProtection="0">
      <alignment vertical="bottom"/>
    </xf>
    <xf numFmtId="59" fontId="0" borderId="17" applyNumberFormat="1" applyFont="1" applyFill="0"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0000"/>
      <rgbColor rgb="fffde9d9"/>
      <rgbColor rgb="ffeaf1dd"/>
      <rgbColor rgb="ffbfbfbf"/>
      <rgbColor rgb="ffffffff"/>
      <rgbColor rgb="ff006411"/>
      <rgbColor rgb="ff006600"/>
      <rgbColor rgb="ff008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64</v>
      </c>
      <c r="C11" s="3"/>
      <c r="D11" s="3"/>
    </row>
    <row r="12">
      <c r="B12" s="4"/>
      <c r="C12" t="s" s="4">
        <v>5</v>
      </c>
      <c r="D12" t="s" s="5">
        <v>64</v>
      </c>
    </row>
    <row r="13">
      <c r="B13" t="s" s="3">
        <v>65</v>
      </c>
      <c r="C13" s="3"/>
      <c r="D13" s="3"/>
    </row>
    <row r="14">
      <c r="B14" s="4"/>
      <c r="C14" t="s" s="4">
        <v>5</v>
      </c>
      <c r="D14" t="s" s="5">
        <v>65</v>
      </c>
    </row>
  </sheetData>
  <mergeCells count="1">
    <mergeCell ref="B3:D3"/>
  </mergeCells>
  <hyperlinks>
    <hyperlink ref="D10" location="'Sheet1'!R1C1" tooltip="" display="Sheet1"/>
    <hyperlink ref="D12" location="'Sheet2'!R1C1" tooltip="" display="Sheet2"/>
    <hyperlink ref="D14" location="'Sheet3'!R1C1" tooltip="" display="Sheet3"/>
  </hyperlinks>
</worksheet>
</file>

<file path=xl/worksheets/sheet2.xml><?xml version="1.0" encoding="utf-8"?>
<worksheet xmlns:r="http://schemas.openxmlformats.org/officeDocument/2006/relationships" xmlns="http://schemas.openxmlformats.org/spreadsheetml/2006/main">
  <sheetPr>
    <pageSetUpPr fitToPage="1"/>
  </sheetPr>
  <dimension ref="A1:Q59"/>
  <sheetViews>
    <sheetView workbookViewId="0" showGridLines="0" defaultGridColor="1"/>
  </sheetViews>
  <sheetFormatPr defaultColWidth="8.83333" defaultRowHeight="14.4" customHeight="1" outlineLevelRow="0" outlineLevelCol="0"/>
  <cols>
    <col min="1" max="4" width="8.85156" style="6" customWidth="1"/>
    <col min="5" max="5" width="13.1719" style="6" customWidth="1"/>
    <col min="6" max="6" width="13.5" style="6" customWidth="1"/>
    <col min="7" max="8" width="11.1719" style="6" customWidth="1"/>
    <col min="9" max="9" width="8.85156" style="6" customWidth="1"/>
    <col min="10" max="10" width="10.6719" style="6" customWidth="1"/>
    <col min="11" max="11" width="9.67188" style="6" customWidth="1"/>
    <col min="12" max="12" width="11.6719" style="6" customWidth="1"/>
    <col min="13" max="13" width="8.85156" style="6" customWidth="1"/>
    <col min="14" max="14" width="11.1719" style="6" customWidth="1"/>
    <col min="15" max="16" width="8.85156" style="6" customWidth="1"/>
    <col min="17" max="17" width="10.1719" style="6" customWidth="1"/>
    <col min="18" max="16384" width="8.85156" style="6" customWidth="1"/>
  </cols>
  <sheetData>
    <row r="1" ht="20.4" customHeight="1">
      <c r="A1" s="7"/>
      <c r="B1" s="7"/>
      <c r="C1" s="7"/>
      <c r="D1" s="7"/>
      <c r="E1" s="7"/>
      <c r="F1" t="s" s="8">
        <v>6</v>
      </c>
      <c r="G1" s="9"/>
      <c r="H1" s="9"/>
      <c r="I1" s="7"/>
      <c r="J1" s="7"/>
      <c r="K1" s="7"/>
      <c r="L1" s="7"/>
      <c r="M1" s="7"/>
      <c r="N1" s="7"/>
      <c r="O1" s="7"/>
      <c r="P1" s="7"/>
      <c r="Q1" s="7"/>
    </row>
    <row r="2" ht="15.6" customHeight="1">
      <c r="A2" s="7"/>
      <c r="B2" s="7"/>
      <c r="C2" s="7"/>
      <c r="D2" s="7"/>
      <c r="E2" s="7"/>
      <c r="F2" t="s" s="10">
        <v>7</v>
      </c>
      <c r="G2" s="9"/>
      <c r="H2" s="9"/>
      <c r="I2" s="7"/>
      <c r="J2" s="7"/>
      <c r="K2" s="7"/>
      <c r="L2" s="7"/>
      <c r="M2" s="7"/>
      <c r="N2" s="7"/>
      <c r="O2" s="7"/>
      <c r="P2" s="7"/>
      <c r="Q2" s="7"/>
    </row>
    <row r="3" ht="14.6" customHeight="1">
      <c r="A3" s="7"/>
      <c r="B3" t="s" s="11">
        <v>8</v>
      </c>
      <c r="C3" s="7"/>
      <c r="D3" s="7"/>
      <c r="E3" s="7"/>
      <c r="F3" t="s" s="12">
        <v>9</v>
      </c>
      <c r="G3" s="9"/>
      <c r="H3" s="9"/>
      <c r="I3" s="7"/>
      <c r="J3" s="7"/>
      <c r="K3" s="7"/>
      <c r="L3" s="7"/>
      <c r="M3" s="7"/>
      <c r="N3" s="7"/>
      <c r="O3" s="7"/>
      <c r="P3" s="7"/>
      <c r="Q3" s="7"/>
    </row>
    <row r="4" ht="14.6" customHeight="1">
      <c r="A4" s="9"/>
      <c r="B4" s="9"/>
      <c r="C4" s="9"/>
      <c r="D4" s="9"/>
      <c r="E4" s="9"/>
      <c r="F4" t="s" s="12">
        <v>10</v>
      </c>
      <c r="G4" s="9"/>
      <c r="H4" s="9"/>
      <c r="I4" s="7"/>
      <c r="J4" s="7"/>
      <c r="K4" s="7"/>
      <c r="L4" s="7"/>
      <c r="M4" s="7"/>
      <c r="N4" s="7"/>
      <c r="O4" s="7"/>
      <c r="P4" s="7"/>
      <c r="Q4" s="7"/>
    </row>
    <row r="5" ht="14.6" customHeight="1">
      <c r="A5" s="9"/>
      <c r="B5" s="9"/>
      <c r="C5" s="9"/>
      <c r="D5" s="9"/>
      <c r="E5" s="9"/>
      <c r="F5" t="s" s="12">
        <v>11</v>
      </c>
      <c r="G5" s="9"/>
      <c r="H5" s="9"/>
      <c r="I5" s="7"/>
      <c r="J5" s="7"/>
      <c r="K5" s="7"/>
      <c r="L5" s="7"/>
      <c r="M5" s="7"/>
      <c r="N5" s="7"/>
      <c r="O5" s="7"/>
      <c r="P5" s="7"/>
      <c r="Q5" s="7"/>
    </row>
    <row r="6" ht="14.6" customHeight="1">
      <c r="A6" s="9"/>
      <c r="B6" s="9"/>
      <c r="C6" s="9"/>
      <c r="D6" s="9"/>
      <c r="E6" s="9"/>
      <c r="F6" t="s" s="12">
        <v>12</v>
      </c>
      <c r="G6" s="9"/>
      <c r="H6" s="13"/>
      <c r="I6" s="7"/>
      <c r="J6" s="7"/>
      <c r="K6" s="7"/>
      <c r="L6" s="7"/>
      <c r="M6" s="7"/>
      <c r="N6" s="7"/>
      <c r="O6" s="7"/>
      <c r="P6" s="7"/>
      <c r="Q6" s="7"/>
    </row>
    <row r="7" ht="14.6" customHeight="1">
      <c r="A7" t="s" s="12">
        <v>13</v>
      </c>
      <c r="B7" s="14"/>
      <c r="C7" s="15"/>
      <c r="D7" s="14"/>
      <c r="E7" s="9"/>
      <c r="F7" t="s" s="12">
        <v>14</v>
      </c>
      <c r="G7" s="9"/>
      <c r="H7" s="13"/>
      <c r="I7" s="7"/>
      <c r="J7" s="7"/>
      <c r="K7" s="7"/>
      <c r="L7" s="7"/>
      <c r="M7" s="7"/>
      <c r="N7" s="7"/>
      <c r="O7" s="7"/>
      <c r="P7" s="9"/>
      <c r="Q7" s="7"/>
    </row>
    <row r="8" ht="14.6" customHeight="1">
      <c r="A8" t="s" s="12">
        <v>15</v>
      </c>
      <c r="B8" s="9"/>
      <c r="C8" s="9"/>
      <c r="D8" s="9"/>
      <c r="E8" s="9"/>
      <c r="F8" t="s" s="12">
        <v>16</v>
      </c>
      <c r="G8" s="9"/>
      <c r="H8" s="13"/>
      <c r="I8" s="7"/>
      <c r="J8" s="7"/>
      <c r="K8" s="16"/>
      <c r="L8" s="16"/>
      <c r="M8" s="16"/>
      <c r="N8" s="16"/>
      <c r="O8" s="7"/>
      <c r="P8" s="7"/>
      <c r="Q8" s="7"/>
    </row>
    <row r="9" ht="14.6" customHeight="1">
      <c r="A9" t="s" s="12">
        <v>17</v>
      </c>
      <c r="B9" s="9"/>
      <c r="C9" s="9"/>
      <c r="D9" s="9"/>
      <c r="E9" s="9"/>
      <c r="F9" s="9"/>
      <c r="G9" s="9"/>
      <c r="H9" s="9"/>
      <c r="I9" s="7"/>
      <c r="J9" s="17"/>
      <c r="K9" t="s" s="18">
        <v>18</v>
      </c>
      <c r="L9" s="19"/>
      <c r="M9" s="19"/>
      <c r="N9" s="19"/>
      <c r="O9" s="20"/>
      <c r="P9" s="9"/>
      <c r="Q9" s="7"/>
    </row>
    <row r="10" ht="14.6" customHeight="1">
      <c r="A10" s="9"/>
      <c r="B10" s="9"/>
      <c r="C10" s="9"/>
      <c r="D10" s="9"/>
      <c r="E10" s="9"/>
      <c r="F10" s="9"/>
      <c r="G10" s="9"/>
      <c r="H10" s="9"/>
      <c r="I10" s="7"/>
      <c r="J10" s="17"/>
      <c r="K10" t="s" s="21">
        <v>19</v>
      </c>
      <c r="L10" s="22"/>
      <c r="M10" s="22"/>
      <c r="N10" s="22"/>
      <c r="O10" s="20"/>
      <c r="P10" s="9"/>
      <c r="Q10" s="7"/>
    </row>
    <row r="11" ht="14.6" customHeight="1">
      <c r="A11" s="9"/>
      <c r="B11" s="9"/>
      <c r="C11" s="9"/>
      <c r="D11" s="9"/>
      <c r="E11" s="9"/>
      <c r="F11" s="9"/>
      <c r="G11" s="9"/>
      <c r="H11" s="9"/>
      <c r="I11" s="7"/>
      <c r="J11" s="7"/>
      <c r="K11" s="23"/>
      <c r="L11" s="23"/>
      <c r="M11" s="23"/>
      <c r="N11" s="24"/>
      <c r="O11" s="7"/>
      <c r="P11" s="7"/>
      <c r="Q11" s="7"/>
    </row>
    <row r="12" ht="14.6" customHeight="1">
      <c r="A12" t="s" s="12">
        <v>20</v>
      </c>
      <c r="B12" s="9"/>
      <c r="C12" s="9"/>
      <c r="D12" s="9"/>
      <c r="E12" s="9"/>
      <c r="F12" s="9"/>
      <c r="G12" s="9"/>
      <c r="H12" s="9"/>
      <c r="I12" s="7"/>
      <c r="J12" s="7"/>
      <c r="K12" s="7"/>
      <c r="L12" t="s" s="12">
        <v>21</v>
      </c>
      <c r="M12" s="25"/>
      <c r="N12" s="26">
        <v>600</v>
      </c>
      <c r="O12" s="20"/>
      <c r="P12" s="7"/>
      <c r="Q12" s="7"/>
    </row>
    <row r="13" ht="14.6" customHeight="1">
      <c r="A13" t="s" s="27">
        <v>22</v>
      </c>
      <c r="B13" s="28"/>
      <c r="C13" s="28"/>
      <c r="D13" s="28"/>
      <c r="E13" s="28"/>
      <c r="F13" s="28"/>
      <c r="G13" s="28"/>
      <c r="H13" s="28"/>
      <c r="I13" s="7"/>
      <c r="J13" s="9"/>
      <c r="K13" s="29"/>
      <c r="L13" s="29"/>
      <c r="M13" s="29"/>
      <c r="N13" s="30"/>
      <c r="O13" s="7"/>
      <c r="P13" s="7"/>
      <c r="Q13" s="7"/>
    </row>
    <row r="14" ht="14.6" customHeight="1">
      <c r="A14" s="31"/>
      <c r="B14" s="32"/>
      <c r="C14" s="32"/>
      <c r="D14" s="32"/>
      <c r="E14" s="32"/>
      <c r="F14" s="32"/>
      <c r="G14" s="32"/>
      <c r="H14" s="32"/>
      <c r="I14" s="20"/>
      <c r="J14" s="33"/>
      <c r="K14" t="s" s="34">
        <v>23</v>
      </c>
      <c r="L14" s="35"/>
      <c r="M14" t="s" s="36">
        <v>24</v>
      </c>
      <c r="N14" s="37"/>
      <c r="O14" s="38"/>
      <c r="P14" s="7"/>
      <c r="Q14" s="7"/>
    </row>
    <row r="15" ht="15" customHeight="1">
      <c r="A15" t="s" s="39">
        <v>25</v>
      </c>
      <c r="B15" s="40"/>
      <c r="C15" s="40"/>
      <c r="D15" s="41"/>
      <c r="E15" s="40"/>
      <c r="F15" t="s" s="42">
        <v>26</v>
      </c>
      <c r="G15" t="s" s="42">
        <v>27</v>
      </c>
      <c r="H15" t="s" s="43">
        <v>28</v>
      </c>
      <c r="I15" s="38"/>
      <c r="J15" t="s" s="44">
        <v>29</v>
      </c>
      <c r="K15" s="45">
        <v>600000</v>
      </c>
      <c r="L15" s="46"/>
      <c r="M15" s="47">
        <v>0.0125</v>
      </c>
      <c r="N15" s="48">
        <f>SUM(K15)*M15</f>
        <v>7500</v>
      </c>
      <c r="O15" s="38"/>
      <c r="P15" s="7"/>
      <c r="Q15" s="7"/>
    </row>
    <row r="16" ht="14.15" customHeight="1">
      <c r="A16" s="49"/>
      <c r="B16" s="50"/>
      <c r="C16" s="50"/>
      <c r="D16" s="50"/>
      <c r="E16" s="50"/>
      <c r="F16" t="s" s="51">
        <v>30</v>
      </c>
      <c r="G16" t="s" s="52">
        <v>31</v>
      </c>
      <c r="H16" t="s" s="53">
        <v>32</v>
      </c>
      <c r="I16" s="38"/>
      <c r="J16" s="54"/>
      <c r="K16" t="s" s="55">
        <v>33</v>
      </c>
      <c r="L16" s="56"/>
      <c r="M16" t="s" s="57">
        <v>34</v>
      </c>
      <c r="N16" s="58"/>
      <c r="O16" s="38"/>
      <c r="P16" s="7"/>
      <c r="Q16" s="7"/>
    </row>
    <row r="17" ht="15" customHeight="1">
      <c r="A17" t="s" s="59">
        <v>35</v>
      </c>
      <c r="B17" s="50"/>
      <c r="C17" s="50"/>
      <c r="D17" s="50"/>
      <c r="E17" s="60"/>
      <c r="F17" s="61">
        <v>639000</v>
      </c>
      <c r="G17" s="62"/>
      <c r="H17" s="63"/>
      <c r="I17" s="38"/>
      <c r="J17" s="64">
        <f>SUM(K17)/K15</f>
        <v>0.8</v>
      </c>
      <c r="K17" s="65">
        <f>SUM(K15)-L33</f>
        <v>480000</v>
      </c>
      <c r="L17" s="66"/>
      <c r="M17" s="67">
        <f>PMT(K21/12,360,-K17)</f>
        <v>2361.311477181490</v>
      </c>
      <c r="N17" s="68"/>
      <c r="O17" s="38"/>
      <c r="P17" s="7"/>
      <c r="Q17" s="7"/>
    </row>
    <row r="18" ht="14.15" customHeight="1">
      <c r="A18" t="s" s="59">
        <v>36</v>
      </c>
      <c r="B18" s="50"/>
      <c r="C18" s="50"/>
      <c r="D18" s="50"/>
      <c r="E18" s="60"/>
      <c r="F18" s="61">
        <v>193447</v>
      </c>
      <c r="G18" s="61">
        <v>1604</v>
      </c>
      <c r="H18" s="69">
        <v>100</v>
      </c>
      <c r="I18" s="38"/>
      <c r="J18" s="70"/>
      <c r="K18" t="s" s="71">
        <v>37</v>
      </c>
      <c r="L18" s="72"/>
      <c r="M18" t="s" s="73">
        <v>38</v>
      </c>
      <c r="N18" s="58"/>
      <c r="O18" s="38"/>
      <c r="P18" s="7"/>
      <c r="Q18" s="7"/>
    </row>
    <row r="19" ht="16.2" customHeight="1">
      <c r="A19" t="s" s="59">
        <v>39</v>
      </c>
      <c r="B19" s="50"/>
      <c r="C19" s="50"/>
      <c r="D19" s="50"/>
      <c r="E19" s="60"/>
      <c r="F19" s="61">
        <v>102557</v>
      </c>
      <c r="G19" s="74">
        <v>392</v>
      </c>
      <c r="H19" s="75">
        <v>0</v>
      </c>
      <c r="I19" s="38"/>
      <c r="J19" s="76">
        <f>SUM(K19)/K15</f>
        <v>0</v>
      </c>
      <c r="K19" s="77">
        <v>0</v>
      </c>
      <c r="L19" s="78"/>
      <c r="M19" s="67">
        <f>PMT(K23/12,360,-K19)</f>
        <v>0</v>
      </c>
      <c r="N19" s="68"/>
      <c r="O19" s="38"/>
      <c r="P19" s="79"/>
      <c r="Q19" s="7"/>
    </row>
    <row r="20" ht="15.6" customHeight="1">
      <c r="A20" t="s" s="59">
        <v>40</v>
      </c>
      <c r="B20" s="50"/>
      <c r="C20" s="50"/>
      <c r="D20" s="50"/>
      <c r="E20" s="60"/>
      <c r="F20" s="80">
        <f>H20</f>
        <v>2096</v>
      </c>
      <c r="G20" s="81">
        <f>SUM(G18:G19)</f>
        <v>1996</v>
      </c>
      <c r="H20" s="82">
        <f>SUM(H18:H19)+G20</f>
        <v>2096</v>
      </c>
      <c r="I20" s="38"/>
      <c r="J20" s="83">
        <f>SUM(J19+J17)</f>
        <v>0.8</v>
      </c>
      <c r="K20" t="s" s="55">
        <v>41</v>
      </c>
      <c r="L20" s="84"/>
      <c r="M20" t="s" s="85">
        <v>42</v>
      </c>
      <c r="N20" s="86"/>
      <c r="O20" s="87"/>
      <c r="P20" s="88"/>
      <c r="Q20" s="88"/>
    </row>
    <row r="21" ht="16.2" customHeight="1">
      <c r="A21" t="s" s="59">
        <v>43</v>
      </c>
      <c r="B21" s="50"/>
      <c r="C21" s="50"/>
      <c r="D21" s="50"/>
      <c r="E21" s="60"/>
      <c r="F21" s="61">
        <v>0</v>
      </c>
      <c r="G21" s="89"/>
      <c r="H21" s="90"/>
      <c r="I21" s="38"/>
      <c r="J21" s="91"/>
      <c r="K21" s="92">
        <v>0.0425</v>
      </c>
      <c r="L21" s="93"/>
      <c r="M21" s="94">
        <v>0</v>
      </c>
      <c r="N21" s="95"/>
      <c r="O21" s="87"/>
      <c r="P21" s="88"/>
      <c r="Q21" s="88"/>
    </row>
    <row r="22" ht="15.1" customHeight="1">
      <c r="A22" t="s" s="59">
        <v>43</v>
      </c>
      <c r="B22" s="50"/>
      <c r="C22" s="50"/>
      <c r="D22" s="50"/>
      <c r="E22" s="60"/>
      <c r="F22" s="61">
        <v>0</v>
      </c>
      <c r="G22" s="96"/>
      <c r="H22" s="97"/>
      <c r="I22" s="38"/>
      <c r="J22" s="33"/>
      <c r="K22" t="s" s="71">
        <v>44</v>
      </c>
      <c r="L22" s="98"/>
      <c r="M22" t="s" s="36">
        <v>45</v>
      </c>
      <c r="N22" s="58"/>
      <c r="O22" s="99"/>
      <c r="P22" s="100"/>
      <c r="Q22" s="100"/>
    </row>
    <row r="23" ht="14.6" customHeight="1">
      <c r="A23" t="s" s="59">
        <v>46</v>
      </c>
      <c r="B23" s="50"/>
      <c r="C23" s="50"/>
      <c r="D23" s="50"/>
      <c r="E23" s="60"/>
      <c r="F23" s="61">
        <v>0</v>
      </c>
      <c r="G23" s="96"/>
      <c r="H23" s="97"/>
      <c r="I23" s="38"/>
      <c r="J23" s="33"/>
      <c r="K23" s="101">
        <v>0</v>
      </c>
      <c r="L23" s="102"/>
      <c r="M23" s="103">
        <f>SUM(N12)/12</f>
        <v>50</v>
      </c>
      <c r="N23" s="68"/>
      <c r="O23" s="38"/>
      <c r="P23" s="7"/>
      <c r="Q23" s="7"/>
    </row>
    <row r="24" ht="14.6" customHeight="1">
      <c r="A24" t="s" s="59">
        <v>47</v>
      </c>
      <c r="B24" s="50"/>
      <c r="C24" s="50"/>
      <c r="D24" s="104"/>
      <c r="E24" s="60"/>
      <c r="F24" s="74">
        <v>0</v>
      </c>
      <c r="G24" s="96"/>
      <c r="H24" s="97"/>
      <c r="I24" s="105"/>
      <c r="J24" s="33"/>
      <c r="K24" t="s" s="36">
        <v>48</v>
      </c>
      <c r="L24" s="106"/>
      <c r="M24" t="s" s="36">
        <v>49</v>
      </c>
      <c r="N24" s="58"/>
      <c r="O24" s="38"/>
      <c r="P24" s="7"/>
      <c r="Q24" s="7"/>
    </row>
    <row r="25" ht="13.65" customHeight="1">
      <c r="A25" t="s" s="59">
        <v>50</v>
      </c>
      <c r="B25" s="50"/>
      <c r="C25" s="50"/>
      <c r="D25" s="50"/>
      <c r="E25" s="107"/>
      <c r="F25" s="81">
        <f>SUM(F18:F24)</f>
        <v>298100</v>
      </c>
      <c r="G25" s="96"/>
      <c r="H25" s="97"/>
      <c r="I25" s="38"/>
      <c r="J25" s="108"/>
      <c r="K25" s="109">
        <v>0.03</v>
      </c>
      <c r="L25" s="48">
        <f>SUM(K17)*K25</f>
        <v>14400</v>
      </c>
      <c r="M25" s="103">
        <f>SUM(N15)/12</f>
        <v>625</v>
      </c>
      <c r="N25" s="68"/>
      <c r="O25" s="38"/>
      <c r="P25" s="7"/>
      <c r="Q25" s="7"/>
    </row>
    <row r="26" ht="13.65" customHeight="1">
      <c r="A26" t="s" s="59">
        <v>51</v>
      </c>
      <c r="B26" s="50"/>
      <c r="C26" s="50"/>
      <c r="D26" s="60"/>
      <c r="E26" s="110">
        <v>0.0125</v>
      </c>
      <c r="F26" s="80">
        <f>SUM(F17)*E26</f>
        <v>7987.5</v>
      </c>
      <c r="G26" s="96"/>
      <c r="H26" s="97"/>
      <c r="I26" s="38"/>
      <c r="J26" s="111"/>
      <c r="K26" t="s" s="112">
        <v>52</v>
      </c>
      <c r="L26" s="113"/>
      <c r="M26" t="s" s="114">
        <v>53</v>
      </c>
      <c r="N26" s="115"/>
      <c r="O26" s="38"/>
      <c r="P26" s="7"/>
      <c r="Q26" s="116"/>
    </row>
    <row r="27" ht="13.65" customHeight="1">
      <c r="A27" t="s" s="59">
        <v>54</v>
      </c>
      <c r="B27" s="50"/>
      <c r="C27" s="50"/>
      <c r="D27" s="60"/>
      <c r="E27" s="110">
        <v>0.06</v>
      </c>
      <c r="F27" s="117">
        <f>SUM(F17)*E27</f>
        <v>38340</v>
      </c>
      <c r="G27" s="96"/>
      <c r="H27" s="97"/>
      <c r="I27" s="38"/>
      <c r="J27" s="118"/>
      <c r="K27" s="119"/>
      <c r="L27" s="120"/>
      <c r="M27" t="s" s="121">
        <v>55</v>
      </c>
      <c r="N27" s="122"/>
      <c r="O27" s="38"/>
      <c r="P27" s="7"/>
      <c r="Q27" s="7"/>
    </row>
    <row r="28" ht="14.6" customHeight="1">
      <c r="A28" t="s" s="123">
        <v>56</v>
      </c>
      <c r="B28" s="124"/>
      <c r="C28" s="124"/>
      <c r="D28" s="124"/>
      <c r="E28" s="125"/>
      <c r="F28" s="126">
        <f>SUM(F17-F25)-(F27)-F26</f>
        <v>294572.5</v>
      </c>
      <c r="G28" s="127"/>
      <c r="H28" s="128"/>
      <c r="I28" s="38"/>
      <c r="J28" s="33"/>
      <c r="K28" s="129"/>
      <c r="L28" s="130"/>
      <c r="M28" t="s" s="36">
        <v>57</v>
      </c>
      <c r="N28" s="58"/>
      <c r="O28" s="38"/>
      <c r="P28" s="7"/>
      <c r="Q28" s="7"/>
    </row>
    <row r="29" ht="13.65" customHeight="1">
      <c r="A29" s="131"/>
      <c r="B29" s="131"/>
      <c r="C29" s="131"/>
      <c r="D29" s="131"/>
      <c r="E29" s="131"/>
      <c r="F29" s="132"/>
      <c r="G29" s="132"/>
      <c r="H29" s="132"/>
      <c r="I29" s="7"/>
      <c r="J29" s="133"/>
      <c r="K29" s="134"/>
      <c r="L29" s="135"/>
      <c r="M29" s="136">
        <v>0</v>
      </c>
      <c r="N29" s="122"/>
      <c r="O29" s="38"/>
      <c r="P29" s="7"/>
      <c r="Q29" s="7"/>
    </row>
    <row r="30" ht="13.65" customHeight="1">
      <c r="A30" t="s" s="39">
        <v>25</v>
      </c>
      <c r="B30" s="40"/>
      <c r="C30" s="40"/>
      <c r="D30" s="41"/>
      <c r="E30" s="40"/>
      <c r="F30" t="s" s="42">
        <v>26</v>
      </c>
      <c r="G30" t="s" s="42">
        <v>27</v>
      </c>
      <c r="H30" t="s" s="43">
        <v>28</v>
      </c>
      <c r="I30" s="38"/>
      <c r="J30" s="137"/>
      <c r="K30" t="s" s="36">
        <v>58</v>
      </c>
      <c r="L30" s="138"/>
      <c r="M30" t="s" s="139">
        <v>59</v>
      </c>
      <c r="N30" s="140"/>
      <c r="O30" s="38"/>
      <c r="P30" s="7"/>
      <c r="Q30" s="7"/>
    </row>
    <row r="31" ht="13.65" customHeight="1">
      <c r="A31" s="49"/>
      <c r="B31" s="50"/>
      <c r="C31" s="50"/>
      <c r="D31" s="50"/>
      <c r="E31" s="50"/>
      <c r="F31" t="s" s="51">
        <v>30</v>
      </c>
      <c r="G31" t="s" s="52">
        <v>31</v>
      </c>
      <c r="H31" t="s" s="53">
        <v>32</v>
      </c>
      <c r="I31" s="38"/>
      <c r="J31" s="141"/>
      <c r="K31" s="109">
        <v>0</v>
      </c>
      <c r="L31" s="48">
        <f>SUM(K15)*K31</f>
        <v>0</v>
      </c>
      <c r="M31" s="136">
        <v>0</v>
      </c>
      <c r="N31" s="122"/>
      <c r="O31" s="38"/>
      <c r="P31" s="7"/>
      <c r="Q31" s="7"/>
    </row>
    <row r="32" ht="13.65" customHeight="1">
      <c r="A32" t="s" s="59">
        <v>35</v>
      </c>
      <c r="B32" s="50"/>
      <c r="C32" s="50"/>
      <c r="D32" s="50"/>
      <c r="E32" s="60"/>
      <c r="F32" s="61">
        <f>F17</f>
        <v>639000</v>
      </c>
      <c r="G32" s="62"/>
      <c r="H32" s="63"/>
      <c r="I32" s="38"/>
      <c r="J32" s="70"/>
      <c r="K32" t="s" s="142">
        <v>60</v>
      </c>
      <c r="L32" s="143"/>
      <c r="M32" t="s" s="139">
        <v>61</v>
      </c>
      <c r="N32" s="140"/>
      <c r="O32" s="38"/>
      <c r="P32" s="7"/>
      <c r="Q32" s="7"/>
    </row>
    <row r="33" ht="14.6" customHeight="1">
      <c r="A33" t="s" s="59">
        <v>36</v>
      </c>
      <c r="B33" s="50"/>
      <c r="C33" s="50"/>
      <c r="D33" s="50"/>
      <c r="E33" s="60"/>
      <c r="F33" s="80">
        <f>F18</f>
        <v>193447</v>
      </c>
      <c r="G33" s="80">
        <f>G18</f>
        <v>1604</v>
      </c>
      <c r="H33" s="144">
        <f>H18</f>
        <v>100</v>
      </c>
      <c r="I33" s="38"/>
      <c r="J33" s="33"/>
      <c r="K33" s="109">
        <v>0.2</v>
      </c>
      <c r="L33" s="48">
        <f>SUM(K15)*K33</f>
        <v>120000</v>
      </c>
      <c r="M33" s="136">
        <v>0</v>
      </c>
      <c r="N33" s="122"/>
      <c r="O33" s="38"/>
      <c r="P33" s="7"/>
      <c r="Q33" s="7"/>
    </row>
    <row r="34" ht="14.6" customHeight="1">
      <c r="A34" t="s" s="59">
        <v>39</v>
      </c>
      <c r="B34" s="50"/>
      <c r="C34" s="50"/>
      <c r="D34" s="50"/>
      <c r="E34" s="60"/>
      <c r="F34" s="80">
        <f>F19</f>
        <v>102557</v>
      </c>
      <c r="G34" s="117">
        <f>G19</f>
        <v>392</v>
      </c>
      <c r="H34" s="145">
        <f>H19</f>
        <v>0</v>
      </c>
      <c r="I34" s="38"/>
      <c r="J34" s="33"/>
      <c r="K34" t="s" s="36">
        <v>62</v>
      </c>
      <c r="L34" s="146"/>
      <c r="M34" t="s" s="147">
        <v>63</v>
      </c>
      <c r="N34" s="148"/>
      <c r="O34" s="38"/>
      <c r="P34" s="7"/>
      <c r="Q34" s="7"/>
    </row>
    <row r="35" ht="13.65" customHeight="1">
      <c r="A35" t="s" s="59">
        <v>40</v>
      </c>
      <c r="B35" s="50"/>
      <c r="C35" s="50"/>
      <c r="D35" s="50"/>
      <c r="E35" s="60"/>
      <c r="F35" s="80">
        <f>H35</f>
        <v>2096</v>
      </c>
      <c r="G35" s="81">
        <f>SUM(G33:G34)</f>
        <v>1996</v>
      </c>
      <c r="H35" s="82">
        <f>SUM(H33:H34)+G35</f>
        <v>2096</v>
      </c>
      <c r="I35" s="38"/>
      <c r="J35" s="149"/>
      <c r="K35" s="150">
        <f>SUM(L33)+L25-L31</f>
        <v>134400</v>
      </c>
      <c r="L35" s="151"/>
      <c r="M35" s="103">
        <f>SUM(M33)+M31+M25+M23+M17</f>
        <v>3036.311477181490</v>
      </c>
      <c r="N35" s="68"/>
      <c r="O35" s="38"/>
      <c r="P35" s="7"/>
      <c r="Q35" s="7"/>
    </row>
    <row r="36" ht="14.6" customHeight="1">
      <c r="A36" t="s" s="59">
        <v>43</v>
      </c>
      <c r="B36" s="50"/>
      <c r="C36" s="50"/>
      <c r="D36" s="50"/>
      <c r="E36" s="60"/>
      <c r="F36" s="61">
        <v>0</v>
      </c>
      <c r="G36" s="89"/>
      <c r="H36" s="90"/>
      <c r="I36" s="38"/>
      <c r="J36" s="9"/>
      <c r="K36" s="152"/>
      <c r="L36" s="152"/>
      <c r="M36" s="152"/>
      <c r="N36" s="152"/>
      <c r="O36" s="7"/>
      <c r="P36" s="7"/>
      <c r="Q36" s="7"/>
    </row>
    <row r="37" ht="13.65" customHeight="1">
      <c r="A37" t="s" s="59">
        <v>43</v>
      </c>
      <c r="B37" s="50"/>
      <c r="C37" s="50"/>
      <c r="D37" s="50"/>
      <c r="E37" s="60"/>
      <c r="F37" s="61">
        <v>0</v>
      </c>
      <c r="G37" s="96"/>
      <c r="H37" s="97"/>
      <c r="I37" s="38"/>
      <c r="J37" s="7"/>
      <c r="K37" s="7"/>
      <c r="L37" s="7"/>
      <c r="M37" s="7"/>
      <c r="N37" s="7"/>
      <c r="O37" s="7"/>
      <c r="P37" s="7"/>
      <c r="Q37" s="7"/>
    </row>
    <row r="38" ht="13.65" customHeight="1">
      <c r="A38" t="s" s="59">
        <v>46</v>
      </c>
      <c r="B38" s="50"/>
      <c r="C38" s="50"/>
      <c r="D38" s="50"/>
      <c r="E38" s="60"/>
      <c r="F38" s="61">
        <v>0</v>
      </c>
      <c r="G38" s="96"/>
      <c r="H38" s="97"/>
      <c r="I38" s="38"/>
      <c r="J38" s="7"/>
      <c r="K38" s="7"/>
      <c r="L38" s="7"/>
      <c r="M38" s="7"/>
      <c r="N38" s="153"/>
      <c r="O38" s="7"/>
      <c r="P38" s="7"/>
      <c r="Q38" s="7"/>
    </row>
    <row r="39" ht="13.65" customHeight="1">
      <c r="A39" t="s" s="59">
        <v>47</v>
      </c>
      <c r="B39" s="50"/>
      <c r="C39" s="50"/>
      <c r="D39" s="104"/>
      <c r="E39" s="60"/>
      <c r="F39" s="74">
        <v>0</v>
      </c>
      <c r="G39" s="96"/>
      <c r="H39" s="97"/>
      <c r="I39" s="38"/>
      <c r="J39" s="7"/>
      <c r="K39" s="7"/>
      <c r="L39" s="7"/>
      <c r="M39" s="7"/>
      <c r="N39" s="153"/>
      <c r="O39" s="7"/>
      <c r="P39" s="7"/>
      <c r="Q39" s="7"/>
    </row>
    <row r="40" ht="13.65" customHeight="1">
      <c r="A40" t="s" s="59">
        <v>50</v>
      </c>
      <c r="B40" s="50"/>
      <c r="C40" s="50"/>
      <c r="D40" s="50"/>
      <c r="E40" s="60"/>
      <c r="F40" s="81">
        <f>SUM(F33:F38)</f>
        <v>298100</v>
      </c>
      <c r="G40" s="96"/>
      <c r="H40" s="97"/>
      <c r="I40" s="38"/>
      <c r="J40" s="7"/>
      <c r="K40" s="7"/>
      <c r="L40" s="7"/>
      <c r="M40" s="7"/>
      <c r="N40" s="153"/>
      <c r="O40" s="7"/>
      <c r="P40" s="7"/>
      <c r="Q40" s="7"/>
    </row>
    <row r="41" ht="13.65" customHeight="1">
      <c r="A41" t="s" s="59">
        <v>51</v>
      </c>
      <c r="B41" s="50"/>
      <c r="C41" s="50"/>
      <c r="D41" s="50"/>
      <c r="E41" s="154">
        <f>E26</f>
        <v>0.0125</v>
      </c>
      <c r="F41" s="80">
        <f>SUM(F32)*E41</f>
        <v>7987.5</v>
      </c>
      <c r="G41" s="96"/>
      <c r="H41" s="97"/>
      <c r="I41" s="38"/>
      <c r="J41" s="7"/>
      <c r="K41" s="7"/>
      <c r="L41" s="7"/>
      <c r="M41" s="7"/>
      <c r="N41" s="153"/>
      <c r="O41" s="7"/>
      <c r="P41" s="7"/>
      <c r="Q41" s="7"/>
    </row>
    <row r="42" ht="13.65" customHeight="1">
      <c r="A42" t="s" s="59">
        <v>54</v>
      </c>
      <c r="B42" s="50"/>
      <c r="C42" s="50"/>
      <c r="D42" s="60"/>
      <c r="E42" s="110">
        <v>0.055</v>
      </c>
      <c r="F42" s="117">
        <f>SUM(F32)*E42</f>
        <v>35145</v>
      </c>
      <c r="G42" s="96"/>
      <c r="H42" s="97"/>
      <c r="I42" s="38"/>
      <c r="J42" s="7"/>
      <c r="K42" s="7"/>
      <c r="L42" s="7"/>
      <c r="M42" s="7"/>
      <c r="N42" s="153"/>
      <c r="O42" s="7"/>
      <c r="P42" s="7"/>
      <c r="Q42" s="7"/>
    </row>
    <row r="43" ht="13.65" customHeight="1">
      <c r="A43" t="s" s="123">
        <v>56</v>
      </c>
      <c r="B43" s="124"/>
      <c r="C43" s="124"/>
      <c r="D43" s="124"/>
      <c r="E43" s="125"/>
      <c r="F43" s="126">
        <f>SUM(F32-F40)-(F42)-F41</f>
        <v>297767.5</v>
      </c>
      <c r="G43" s="127"/>
      <c r="H43" s="128"/>
      <c r="I43" s="38"/>
      <c r="J43" s="7"/>
      <c r="K43" s="7"/>
      <c r="L43" s="7"/>
      <c r="M43" s="7"/>
      <c r="N43" s="153"/>
      <c r="O43" s="7"/>
      <c r="P43" s="155"/>
      <c r="Q43" s="7"/>
    </row>
    <row r="44" ht="13.55" customHeight="1">
      <c r="A44" s="156"/>
      <c r="B44" s="156"/>
      <c r="C44" s="156"/>
      <c r="D44" s="156"/>
      <c r="E44" s="156"/>
      <c r="F44" s="157"/>
      <c r="G44" s="157"/>
      <c r="H44" s="157"/>
      <c r="I44" s="7"/>
      <c r="J44" s="7"/>
      <c r="K44" s="7"/>
      <c r="L44" s="7"/>
      <c r="M44" s="7"/>
      <c r="N44" s="153"/>
      <c r="O44" s="7"/>
      <c r="P44" s="7"/>
      <c r="Q44" s="7"/>
    </row>
    <row r="45" ht="13.65" customHeight="1">
      <c r="A45" t="s" s="39">
        <v>25</v>
      </c>
      <c r="B45" s="40"/>
      <c r="C45" s="40"/>
      <c r="D45" s="41"/>
      <c r="E45" s="40"/>
      <c r="F45" t="s" s="42">
        <v>26</v>
      </c>
      <c r="G45" t="s" s="42">
        <v>27</v>
      </c>
      <c r="H45" t="s" s="43">
        <v>28</v>
      </c>
      <c r="I45" s="38"/>
      <c r="J45" s="7"/>
      <c r="K45" s="7"/>
      <c r="L45" s="7"/>
      <c r="M45" s="7"/>
      <c r="N45" s="153"/>
      <c r="O45" s="7"/>
      <c r="P45" s="7"/>
      <c r="Q45" s="7"/>
    </row>
    <row r="46" ht="13.65" customHeight="1">
      <c r="A46" s="49"/>
      <c r="B46" s="50"/>
      <c r="C46" s="50"/>
      <c r="D46" s="50"/>
      <c r="E46" s="50"/>
      <c r="F46" t="s" s="51">
        <v>30</v>
      </c>
      <c r="G46" t="s" s="52">
        <v>31</v>
      </c>
      <c r="H46" t="s" s="53">
        <v>32</v>
      </c>
      <c r="I46" s="38"/>
      <c r="J46" s="7"/>
      <c r="K46" s="7"/>
      <c r="L46" s="7"/>
      <c r="M46" s="7"/>
      <c r="N46" s="153"/>
      <c r="O46" s="7"/>
      <c r="P46" s="7"/>
      <c r="Q46" s="7"/>
    </row>
    <row r="47" ht="13.65" customHeight="1">
      <c r="A47" t="s" s="59">
        <v>35</v>
      </c>
      <c r="B47" s="50"/>
      <c r="C47" s="50"/>
      <c r="D47" s="50"/>
      <c r="E47" s="60"/>
      <c r="F47" s="61">
        <v>639000</v>
      </c>
      <c r="G47" s="62"/>
      <c r="H47" s="63"/>
      <c r="I47" s="38"/>
      <c r="J47" s="7"/>
      <c r="K47" s="7"/>
      <c r="L47" s="7"/>
      <c r="M47" s="7"/>
      <c r="N47" s="153"/>
      <c r="O47" s="7"/>
      <c r="P47" s="7"/>
      <c r="Q47" s="7"/>
    </row>
    <row r="48" ht="13.65" customHeight="1">
      <c r="A48" t="s" s="59">
        <v>36</v>
      </c>
      <c r="B48" s="50"/>
      <c r="C48" s="50"/>
      <c r="D48" s="50"/>
      <c r="E48" s="60"/>
      <c r="F48" s="80">
        <f>F18</f>
        <v>193447</v>
      </c>
      <c r="G48" s="80">
        <f>G33</f>
        <v>1604</v>
      </c>
      <c r="H48" s="144">
        <f>H33</f>
        <v>100</v>
      </c>
      <c r="I48" s="38"/>
      <c r="J48" s="7"/>
      <c r="K48" s="7"/>
      <c r="L48" s="7"/>
      <c r="M48" s="7"/>
      <c r="N48" s="153"/>
      <c r="O48" s="7"/>
      <c r="P48" s="7"/>
      <c r="Q48" s="7"/>
    </row>
    <row r="49" ht="13.65" customHeight="1">
      <c r="A49" t="s" s="59">
        <v>39</v>
      </c>
      <c r="B49" s="50"/>
      <c r="C49" s="50"/>
      <c r="D49" s="50"/>
      <c r="E49" s="60"/>
      <c r="F49" s="80">
        <f>F34</f>
        <v>102557</v>
      </c>
      <c r="G49" s="117">
        <f>G34</f>
        <v>392</v>
      </c>
      <c r="H49" s="145">
        <f>H34</f>
        <v>0</v>
      </c>
      <c r="I49" s="38"/>
      <c r="J49" s="7"/>
      <c r="K49" s="7"/>
      <c r="L49" s="7"/>
      <c r="M49" s="7"/>
      <c r="N49" s="153"/>
      <c r="O49" s="7"/>
      <c r="P49" s="7"/>
      <c r="Q49" s="7"/>
    </row>
    <row r="50" ht="13.65" customHeight="1">
      <c r="A50" t="s" s="59">
        <v>40</v>
      </c>
      <c r="B50" s="50"/>
      <c r="C50" s="50"/>
      <c r="D50" s="50"/>
      <c r="E50" s="60"/>
      <c r="F50" s="80">
        <f>H50</f>
        <v>2096</v>
      </c>
      <c r="G50" s="81">
        <f>SUM(G48:G49)</f>
        <v>1996</v>
      </c>
      <c r="H50" s="82">
        <f>SUM(H48:H49)+G50</f>
        <v>2096</v>
      </c>
      <c r="I50" s="38"/>
      <c r="J50" s="7"/>
      <c r="K50" s="7"/>
      <c r="L50" s="7"/>
      <c r="M50" s="7"/>
      <c r="N50" s="153"/>
      <c r="O50" s="7"/>
      <c r="P50" s="7"/>
      <c r="Q50" s="7"/>
    </row>
    <row r="51" ht="13.65" customHeight="1">
      <c r="A51" t="s" s="59">
        <v>43</v>
      </c>
      <c r="B51" s="50"/>
      <c r="C51" s="50"/>
      <c r="D51" s="50"/>
      <c r="E51" s="60"/>
      <c r="F51" s="61">
        <v>0</v>
      </c>
      <c r="G51" s="89"/>
      <c r="H51" s="90"/>
      <c r="I51" s="38"/>
      <c r="J51" s="7"/>
      <c r="K51" s="7"/>
      <c r="L51" s="7"/>
      <c r="M51" s="7"/>
      <c r="N51" s="153"/>
      <c r="O51" s="7"/>
      <c r="P51" s="7"/>
      <c r="Q51" s="7"/>
    </row>
    <row r="52" ht="13.65" customHeight="1">
      <c r="A52" t="s" s="59">
        <v>43</v>
      </c>
      <c r="B52" s="50"/>
      <c r="C52" s="50"/>
      <c r="D52" s="50"/>
      <c r="E52" s="60"/>
      <c r="F52" s="61">
        <v>0</v>
      </c>
      <c r="G52" s="96"/>
      <c r="H52" s="97"/>
      <c r="I52" s="38"/>
      <c r="J52" s="7"/>
      <c r="K52" s="7"/>
      <c r="L52" s="7"/>
      <c r="M52" s="7"/>
      <c r="N52" s="7"/>
      <c r="O52" s="7"/>
      <c r="P52" s="7"/>
      <c r="Q52" s="7"/>
    </row>
    <row r="53" ht="13.65" customHeight="1">
      <c r="A53" t="s" s="59">
        <v>46</v>
      </c>
      <c r="B53" s="50"/>
      <c r="C53" s="50"/>
      <c r="D53" s="50"/>
      <c r="E53" s="60"/>
      <c r="F53" s="61">
        <v>0</v>
      </c>
      <c r="G53" s="96"/>
      <c r="H53" s="97"/>
      <c r="I53" s="38"/>
      <c r="J53" s="7"/>
      <c r="K53" s="7"/>
      <c r="L53" s="7"/>
      <c r="M53" s="7"/>
      <c r="N53" s="7"/>
      <c r="O53" s="7"/>
      <c r="P53" s="7"/>
      <c r="Q53" s="7"/>
    </row>
    <row r="54" ht="13.65" customHeight="1">
      <c r="A54" t="s" s="59">
        <v>47</v>
      </c>
      <c r="B54" s="50"/>
      <c r="C54" s="50"/>
      <c r="D54" s="104"/>
      <c r="E54" s="60"/>
      <c r="F54" s="74">
        <v>0</v>
      </c>
      <c r="G54" s="96"/>
      <c r="H54" s="97"/>
      <c r="I54" s="38"/>
      <c r="J54" s="7"/>
      <c r="K54" s="7"/>
      <c r="L54" s="7"/>
      <c r="M54" s="7"/>
      <c r="N54" s="7"/>
      <c r="O54" s="7"/>
      <c r="P54" s="7"/>
      <c r="Q54" s="7"/>
    </row>
    <row r="55" ht="13.65" customHeight="1">
      <c r="A55" t="s" s="59">
        <v>50</v>
      </c>
      <c r="B55" s="50"/>
      <c r="C55" s="50"/>
      <c r="D55" s="50"/>
      <c r="E55" s="60"/>
      <c r="F55" s="81">
        <f>SUM(F48:F53)</f>
        <v>298100</v>
      </c>
      <c r="G55" s="96"/>
      <c r="H55" s="97"/>
      <c r="I55" s="38"/>
      <c r="J55" s="7"/>
      <c r="K55" s="7"/>
      <c r="L55" s="7"/>
      <c r="M55" s="7"/>
      <c r="N55" s="7"/>
      <c r="O55" s="7"/>
      <c r="P55" s="7"/>
      <c r="Q55" s="7"/>
    </row>
    <row r="56" ht="13.65" customHeight="1">
      <c r="A56" t="s" s="59">
        <v>51</v>
      </c>
      <c r="B56" s="50"/>
      <c r="C56" s="50"/>
      <c r="D56" s="50"/>
      <c r="E56" s="154">
        <v>0.0125</v>
      </c>
      <c r="F56" s="80">
        <f>SUM(F47)*E56</f>
        <v>7987.5</v>
      </c>
      <c r="G56" s="96"/>
      <c r="H56" s="97"/>
      <c r="I56" s="38"/>
      <c r="J56" s="7"/>
      <c r="K56" s="7"/>
      <c r="L56" s="7"/>
      <c r="M56" s="7"/>
      <c r="N56" s="7"/>
      <c r="O56" s="7"/>
      <c r="P56" s="7"/>
      <c r="Q56" s="7"/>
    </row>
    <row r="57" ht="13.65" customHeight="1">
      <c r="A57" t="s" s="59">
        <v>54</v>
      </c>
      <c r="B57" s="50"/>
      <c r="C57" s="50"/>
      <c r="D57" s="60"/>
      <c r="E57" s="110">
        <v>0.05</v>
      </c>
      <c r="F57" s="117">
        <f>SUM(F47)*E57</f>
        <v>31950</v>
      </c>
      <c r="G57" s="96"/>
      <c r="H57" s="97"/>
      <c r="I57" s="38"/>
      <c r="J57" s="7"/>
      <c r="K57" s="7"/>
      <c r="L57" s="7"/>
      <c r="M57" s="7"/>
      <c r="N57" s="7"/>
      <c r="O57" s="7"/>
      <c r="P57" s="7"/>
      <c r="Q57" s="7"/>
    </row>
    <row r="58" ht="13.65" customHeight="1">
      <c r="A58" t="s" s="123">
        <v>56</v>
      </c>
      <c r="B58" s="124"/>
      <c r="C58" s="124"/>
      <c r="D58" s="124"/>
      <c r="E58" s="125"/>
      <c r="F58" s="126">
        <f>SUM(F47-F55)-(F57)-F56</f>
        <v>300962.5</v>
      </c>
      <c r="G58" s="127"/>
      <c r="H58" s="128"/>
      <c r="I58" s="38"/>
      <c r="J58" s="7"/>
      <c r="K58" s="7"/>
      <c r="L58" s="7"/>
      <c r="M58" s="7"/>
      <c r="N58" s="7"/>
      <c r="O58" s="7"/>
      <c r="P58" s="7"/>
      <c r="Q58" s="7"/>
    </row>
    <row r="59" ht="13.55" customHeight="1">
      <c r="A59" s="158"/>
      <c r="B59" s="158"/>
      <c r="C59" s="158"/>
      <c r="D59" s="158"/>
      <c r="E59" s="158"/>
      <c r="F59" s="159"/>
      <c r="G59" s="159"/>
      <c r="H59" s="159"/>
      <c r="I59" s="7"/>
      <c r="J59" s="7"/>
      <c r="K59" s="7"/>
      <c r="L59" s="7"/>
      <c r="M59" s="7"/>
      <c r="N59" s="7"/>
      <c r="O59" s="7"/>
      <c r="P59" s="7"/>
      <c r="Q59" s="7"/>
    </row>
  </sheetData>
  <mergeCells count="21">
    <mergeCell ref="K19:L19"/>
    <mergeCell ref="M19:N19"/>
    <mergeCell ref="K21:L21"/>
    <mergeCell ref="M21:N21"/>
    <mergeCell ref="K14:L14"/>
    <mergeCell ref="K15:L15"/>
    <mergeCell ref="K17:L17"/>
    <mergeCell ref="M17:N17"/>
    <mergeCell ref="K23:L23"/>
    <mergeCell ref="M23:N23"/>
    <mergeCell ref="M25:N25"/>
    <mergeCell ref="K29:L29"/>
    <mergeCell ref="M29:N29"/>
    <mergeCell ref="M31:N31"/>
    <mergeCell ref="K26:L26"/>
    <mergeCell ref="K27:L27"/>
    <mergeCell ref="M27:N27"/>
    <mergeCell ref="M33:N33"/>
    <mergeCell ref="M34:N34"/>
    <mergeCell ref="K35:L35"/>
    <mergeCell ref="M35:N35"/>
  </mergeCells>
  <pageMargins left="0.5" right="0.5" top="0.75" bottom="0.75" header="0.3" footer="0.3"/>
  <pageSetup firstPageNumber="1" fitToHeight="1" fitToWidth="1" scale="78"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4.4" customHeight="1" outlineLevelRow="0" outlineLevelCol="0"/>
  <cols>
    <col min="1" max="5" width="8.85156" style="160" customWidth="1"/>
    <col min="6" max="16384" width="8.85156" style="160" customWidth="1"/>
  </cols>
  <sheetData>
    <row r="1" ht="13.55" customHeight="1">
      <c r="A1" s="7"/>
      <c r="B1" s="7"/>
      <c r="C1" s="7"/>
      <c r="D1" s="7"/>
      <c r="E1" s="7"/>
    </row>
    <row r="2" ht="13.55" customHeight="1">
      <c r="A2" s="7"/>
      <c r="B2" s="7"/>
      <c r="C2" s="7"/>
      <c r="D2" s="7"/>
      <c r="E2" s="7"/>
    </row>
    <row r="3" ht="13.55" customHeight="1">
      <c r="A3" s="7"/>
      <c r="B3" s="7"/>
      <c r="C3" s="7"/>
      <c r="D3" s="7"/>
      <c r="E3" s="7"/>
    </row>
    <row r="4" ht="13.55" customHeight="1">
      <c r="A4" s="7"/>
      <c r="B4" s="7"/>
      <c r="C4" s="7"/>
      <c r="D4" s="7"/>
      <c r="E4" s="7"/>
    </row>
    <row r="5" ht="13.55" customHeight="1">
      <c r="A5" s="7"/>
      <c r="B5" s="7"/>
      <c r="C5" s="7"/>
      <c r="D5" s="7"/>
      <c r="E5" s="7"/>
    </row>
    <row r="6" ht="13.55" customHeight="1">
      <c r="A6" s="7"/>
      <c r="B6" s="7"/>
      <c r="C6" s="7"/>
      <c r="D6" s="7"/>
      <c r="E6" s="7"/>
    </row>
    <row r="7" ht="13.55" customHeight="1">
      <c r="A7" s="7"/>
      <c r="B7" s="7"/>
      <c r="C7" s="7"/>
      <c r="D7" s="7"/>
      <c r="E7" s="7"/>
    </row>
    <row r="8" ht="13.55" customHeight="1">
      <c r="A8" s="7"/>
      <c r="B8" s="7"/>
      <c r="C8" s="7"/>
      <c r="D8" s="7"/>
      <c r="E8" s="7"/>
    </row>
    <row r="9" ht="13.55" customHeight="1">
      <c r="A9" s="7"/>
      <c r="B9" s="7"/>
      <c r="C9" s="7"/>
      <c r="D9" s="7"/>
      <c r="E9" s="7"/>
    </row>
    <row r="10" ht="13.55" customHeight="1">
      <c r="A10" s="7"/>
      <c r="B10" s="7"/>
      <c r="C10" s="7"/>
      <c r="D10" s="7"/>
      <c r="E10"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4.4" customHeight="1" outlineLevelRow="0" outlineLevelCol="0"/>
  <cols>
    <col min="1" max="5" width="8.85156" style="161" customWidth="1"/>
    <col min="6" max="16384" width="8.85156" style="161" customWidth="1"/>
  </cols>
  <sheetData>
    <row r="1" ht="13.55" customHeight="1">
      <c r="A1" s="7"/>
      <c r="B1" s="7"/>
      <c r="C1" s="7"/>
      <c r="D1" s="7"/>
      <c r="E1" s="7"/>
    </row>
    <row r="2" ht="13.55" customHeight="1">
      <c r="A2" s="7"/>
      <c r="B2" s="7"/>
      <c r="C2" s="7"/>
      <c r="D2" s="7"/>
      <c r="E2" s="7"/>
    </row>
    <row r="3" ht="13.55" customHeight="1">
      <c r="A3" s="7"/>
      <c r="B3" s="7"/>
      <c r="C3" s="7"/>
      <c r="D3" s="7"/>
      <c r="E3" s="7"/>
    </row>
    <row r="4" ht="13.55" customHeight="1">
      <c r="A4" s="7"/>
      <c r="B4" s="7"/>
      <c r="C4" s="7"/>
      <c r="D4" s="7"/>
      <c r="E4" s="7"/>
    </row>
    <row r="5" ht="13.55" customHeight="1">
      <c r="A5" s="7"/>
      <c r="B5" s="7"/>
      <c r="C5" s="7"/>
      <c r="D5" s="7"/>
      <c r="E5" s="7"/>
    </row>
    <row r="6" ht="13.55" customHeight="1">
      <c r="A6" s="7"/>
      <c r="B6" s="7"/>
      <c r="C6" s="7"/>
      <c r="D6" s="7"/>
      <c r="E6" s="7"/>
    </row>
    <row r="7" ht="13.55" customHeight="1">
      <c r="A7" s="7"/>
      <c r="B7" s="7"/>
      <c r="C7" s="7"/>
      <c r="D7" s="7"/>
      <c r="E7" s="7"/>
    </row>
    <row r="8" ht="13.55" customHeight="1">
      <c r="A8" s="7"/>
      <c r="B8" s="7"/>
      <c r="C8" s="7"/>
      <c r="D8" s="7"/>
      <c r="E8" s="7"/>
    </row>
    <row r="9" ht="13.55" customHeight="1">
      <c r="A9" s="7"/>
      <c r="B9" s="7"/>
      <c r="C9" s="7"/>
      <c r="D9" s="7"/>
      <c r="E9" s="7"/>
    </row>
    <row r="10" ht="13.55" customHeight="1">
      <c r="A10" s="7"/>
      <c r="B10" s="7"/>
      <c r="C10" s="7"/>
      <c r="D10" s="7"/>
      <c r="E10"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